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defaultThemeVersion="166925"/>
  <mc:AlternateContent xmlns:mc="http://schemas.openxmlformats.org/markup-compatibility/2006">
    <mc:Choice Requires="x15">
      <x15ac:absPath xmlns:x15ac="http://schemas.microsoft.com/office/spreadsheetml/2010/11/ac" url="https://cevalogisticsoffice365-my.sharepoint.com/personal/michael_krumwiede_cevalogistics_com/Documents/Documents/BJP_Transportation/Masters/"/>
    </mc:Choice>
  </mc:AlternateContent>
  <xr:revisionPtr revIDLastSave="15" documentId="8_{AB57E318-D17C-4912-B759-68337577537E}" xr6:coauthVersionLast="47" xr6:coauthVersionMax="47" xr10:uidLastSave="{387E74C8-779B-4104-B04E-65D0EA84E073}"/>
  <bookViews>
    <workbookView xWindow="-98" yWindow="-98" windowWidth="21795" windowHeight="12975" xr2:uid="{30A65E1C-0A90-4CCE-8D33-F40CDEFD1ADA}"/>
  </bookViews>
  <sheets>
    <sheet name="SRF" sheetId="1" r:id="rId1"/>
    <sheet name="Shipping Order Form" sheetId="2" state="hidden" r:id="rId2"/>
    <sheet name="Additional Parts" sheetId="3" state="hidden" r:id="rId3"/>
    <sheet name="Additional Packages" sheetId="4" state="hidden" r:id="rId4"/>
    <sheet name="BOL" sheetId="7" state="hidden" r:id="rId5"/>
    <sheet name="Additional Containers" sheetId="5" state="hidden" r:id="rId6"/>
    <sheet name="Data Sheet" sheetId="6" state="hidden" r:id="rId7"/>
  </sheets>
  <externalReferences>
    <externalReference r:id="rId8"/>
    <externalReference r:id="rId9"/>
    <externalReference r:id="rId10"/>
  </externalReferences>
  <definedNames>
    <definedName name="AIR_REASON_CODE">'Data Sheet'!$I$2:$I$41</definedName>
    <definedName name="ColumnTitle1">#REF!</definedName>
    <definedName name="company_name">[1]Parts!#REF!</definedName>
    <definedName name="ContainmentType">'Data Sheet'!$M$2:$M$4</definedName>
    <definedName name="CtryName">'[2]Data Sheet'!$N$2:$N$249</definedName>
    <definedName name="Hazardous_Packing_Grp">'[3]Data Sheet'!$L$2:$L$4</definedName>
    <definedName name="HAZMAT_TYPE">'[3]Data Sheet'!$J$2:$J$21</definedName>
    <definedName name="MODE_TYPE">'[3]Data Sheet'!$B$2:$B$3</definedName>
    <definedName name="OrderMovementType">'[3]Data Sheet'!$E$2:$E$3</definedName>
    <definedName name="PACKAGETYPE">'[3]Data Sheet'!$F$2:$F$7</definedName>
    <definedName name="PathType">'[3]Data Sheet'!$A$4:$A$5</definedName>
    <definedName name="Payment_Terms">'[3]Data Sheet'!$D$2:$D$4</definedName>
    <definedName name="_xlnm.Print_Area" localSheetId="0">SRF!$A$1:$R$48</definedName>
    <definedName name="Requestor_customer">'Data Sheet'!$N$2:$N$8</definedName>
    <definedName name="RowTitleRegion3..G26">[1]Parts!#REF!</definedName>
    <definedName name="Service_Level">'[3]Data Sheet'!$C$2:$C$3</definedName>
    <definedName name="VarianceReasonCode">'[3]Data Sheet'!$H$2:$H$3</definedName>
    <definedName name="YESNO">'Data Sheet'!$G$2:$G$3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2" i="7" l="1"/>
  <c r="K14" i="1"/>
  <c r="E26" i="2"/>
  <c r="I23" i="2"/>
  <c r="D35" i="7" l="1"/>
  <c r="H16" i="7"/>
  <c r="C16" i="7"/>
  <c r="I21" i="1"/>
  <c r="I26" i="7"/>
  <c r="I27" i="7"/>
  <c r="I28" i="7"/>
  <c r="I29" i="7"/>
  <c r="I30" i="7"/>
  <c r="I31" i="7"/>
  <c r="I32" i="7"/>
  <c r="I25" i="7"/>
  <c r="I21" i="7"/>
  <c r="J21" i="7"/>
  <c r="I22" i="7"/>
  <c r="J22" i="7"/>
  <c r="I23" i="7"/>
  <c r="J23" i="7"/>
  <c r="I24" i="7"/>
  <c r="J24" i="7"/>
  <c r="J20" i="7"/>
  <c r="I20" i="7"/>
  <c r="H21" i="1"/>
  <c r="J26" i="7"/>
  <c r="J27" i="7"/>
  <c r="J28" i="7"/>
  <c r="J29" i="7"/>
  <c r="J30" i="7"/>
  <c r="J31" i="7"/>
  <c r="J32" i="7"/>
  <c r="J25" i="7"/>
  <c r="H32" i="1"/>
  <c r="I32" i="1"/>
  <c r="F32" i="1"/>
  <c r="D24" i="7" l="1"/>
  <c r="D23" i="7"/>
  <c r="D22" i="7"/>
  <c r="D21" i="7"/>
  <c r="D20" i="7"/>
  <c r="E27" i="2"/>
  <c r="B32" i="7"/>
  <c r="A32" i="7"/>
  <c r="D32" i="7" s="1"/>
  <c r="B31" i="7"/>
  <c r="A31" i="7"/>
  <c r="D31" i="7" s="1"/>
  <c r="B30" i="7"/>
  <c r="A30" i="7"/>
  <c r="D30" i="7" s="1"/>
  <c r="B29" i="7"/>
  <c r="A29" i="7"/>
  <c r="D29" i="7" s="1"/>
  <c r="B28" i="7"/>
  <c r="A28" i="7"/>
  <c r="D28" i="7" s="1"/>
  <c r="B27" i="7"/>
  <c r="A27" i="7"/>
  <c r="D27" i="7" s="1"/>
  <c r="B26" i="7"/>
  <c r="A26" i="7"/>
  <c r="D26" i="7" s="1"/>
  <c r="B25" i="7"/>
  <c r="A25" i="7"/>
  <c r="D25" i="7" s="1"/>
  <c r="B24" i="7"/>
  <c r="A24" i="7"/>
  <c r="K24" i="7" s="1"/>
  <c r="B23" i="7"/>
  <c r="A23" i="7"/>
  <c r="C23" i="7" s="1"/>
  <c r="B22" i="7"/>
  <c r="A22" i="7"/>
  <c r="C22" i="7" s="1"/>
  <c r="B21" i="7"/>
  <c r="A21" i="7"/>
  <c r="C21" i="7" s="1"/>
  <c r="B20" i="7"/>
  <c r="A20" i="7"/>
  <c r="D33" i="7" s="1"/>
  <c r="C15" i="7"/>
  <c r="C14" i="7"/>
  <c r="C13" i="7"/>
  <c r="H9" i="7"/>
  <c r="D34" i="7" s="1"/>
  <c r="H8" i="7"/>
  <c r="H7" i="7"/>
  <c r="H6" i="7"/>
  <c r="C6" i="7"/>
  <c r="K27" i="7" l="1"/>
  <c r="K29" i="7"/>
  <c r="K31" i="7"/>
  <c r="K28" i="7"/>
  <c r="K32" i="7"/>
  <c r="K20" i="7"/>
  <c r="K25" i="7"/>
  <c r="K23" i="7"/>
  <c r="K22" i="7"/>
  <c r="C24" i="7"/>
  <c r="C20" i="7"/>
  <c r="K21" i="7"/>
  <c r="K26" i="7"/>
  <c r="K30" i="7"/>
  <c r="A42" i="7"/>
  <c r="E22" i="2"/>
  <c r="E21" i="2"/>
  <c r="C22" i="2"/>
  <c r="C21" i="2"/>
  <c r="F10" i="4"/>
  <c r="E10" i="4"/>
  <c r="D10" i="4"/>
  <c r="C10" i="4"/>
  <c r="B10" i="4"/>
  <c r="A10" i="4"/>
  <c r="F9" i="4"/>
  <c r="E9" i="4"/>
  <c r="D9" i="4"/>
  <c r="C9" i="4"/>
  <c r="B9" i="4"/>
  <c r="A9" i="4"/>
  <c r="F8" i="4"/>
  <c r="E8" i="4"/>
  <c r="D8" i="4"/>
  <c r="C8" i="4"/>
  <c r="B8" i="4"/>
  <c r="A8" i="4"/>
  <c r="F7" i="4"/>
  <c r="E7" i="4"/>
  <c r="D7" i="4"/>
  <c r="C7" i="4"/>
  <c r="B7" i="4"/>
  <c r="A7" i="4"/>
  <c r="F6" i="4"/>
  <c r="E6" i="4"/>
  <c r="D6" i="4"/>
  <c r="C6" i="4"/>
  <c r="B6" i="4"/>
  <c r="A6" i="4"/>
  <c r="F5" i="4"/>
  <c r="E5" i="4"/>
  <c r="D5" i="4"/>
  <c r="C5" i="4"/>
  <c r="B5" i="4"/>
  <c r="A5" i="4"/>
  <c r="F4" i="4"/>
  <c r="E4" i="4"/>
  <c r="D4" i="4"/>
  <c r="C4" i="4"/>
  <c r="B4" i="4"/>
  <c r="A4" i="4"/>
  <c r="F3" i="4"/>
  <c r="E3" i="4"/>
  <c r="D3" i="4"/>
  <c r="C3" i="4"/>
  <c r="B3" i="4"/>
  <c r="A3" i="4"/>
  <c r="F40" i="2"/>
  <c r="E40" i="2"/>
  <c r="D40" i="2"/>
  <c r="C40" i="2"/>
  <c r="B40" i="2"/>
  <c r="A40" i="2"/>
  <c r="F39" i="2"/>
  <c r="E39" i="2"/>
  <c r="D39" i="2"/>
  <c r="C39" i="2"/>
  <c r="B39" i="2"/>
  <c r="A39" i="2"/>
  <c r="F38" i="2"/>
  <c r="E38" i="2"/>
  <c r="D38" i="2"/>
  <c r="C38" i="2"/>
  <c r="B38" i="2"/>
  <c r="A38" i="2"/>
  <c r="F37" i="2"/>
  <c r="E37" i="2"/>
  <c r="D37" i="2"/>
  <c r="C37" i="2"/>
  <c r="B37" i="2"/>
  <c r="A37" i="2"/>
  <c r="F36" i="2"/>
  <c r="E36" i="2"/>
  <c r="D36" i="2"/>
  <c r="C36" i="2"/>
  <c r="B36" i="2"/>
  <c r="A36" i="2"/>
  <c r="F21" i="1"/>
  <c r="E24" i="2"/>
  <c r="E23" i="2"/>
  <c r="E25" i="2"/>
  <c r="J9" i="2"/>
  <c r="D9" i="2"/>
  <c r="C44" i="2" l="1"/>
  <c r="B44" i="2"/>
  <c r="B9" i="2"/>
  <c r="G5" i="4"/>
  <c r="G4" i="4"/>
  <c r="G40" i="2"/>
  <c r="G39" i="2"/>
  <c r="G38" i="2"/>
  <c r="G37" i="2"/>
  <c r="C27" i="2"/>
  <c r="O9" i="2"/>
  <c r="H9" i="2"/>
  <c r="F9" i="2"/>
  <c r="G17" i="4"/>
  <c r="G16" i="4"/>
  <c r="G15" i="4"/>
  <c r="G14" i="4"/>
  <c r="G13" i="4"/>
  <c r="G12" i="4"/>
  <c r="G11" i="4"/>
  <c r="G10" i="4"/>
  <c r="G9" i="4"/>
  <c r="G8" i="4"/>
  <c r="G7" i="4"/>
  <c r="G6" i="4"/>
  <c r="G3" i="4" l="1"/>
  <c r="G36" i="2"/>
  <c r="M37" i="1"/>
  <c r="M36" i="1"/>
  <c r="M35" i="1"/>
  <c r="J42" i="7" l="1"/>
</calcChain>
</file>

<file path=xl/sharedStrings.xml><?xml version="1.0" encoding="utf-8"?>
<sst xmlns="http://schemas.openxmlformats.org/spreadsheetml/2006/main" count="303" uniqueCount="254">
  <si>
    <t>Request#</t>
  </si>
  <si>
    <t>Ship From Information</t>
  </si>
  <si>
    <t>PO (If appicable):</t>
  </si>
  <si>
    <t>Address 2:</t>
  </si>
  <si>
    <t>Shipping Units</t>
  </si>
  <si>
    <t>Ship To Information</t>
  </si>
  <si>
    <t>Special Instructions::</t>
  </si>
  <si>
    <t> </t>
  </si>
  <si>
    <t>Requesting Person*</t>
  </si>
  <si>
    <t>Phone*</t>
  </si>
  <si>
    <t>Email*</t>
  </si>
  <si>
    <t>Request Date*</t>
  </si>
  <si>
    <t>Time Of Request*</t>
  </si>
  <si>
    <t>Ship From Company:*</t>
  </si>
  <si>
    <t>Address 1:*</t>
  </si>
  <si>
    <t>City, State, Postal Code*</t>
  </si>
  <si>
    <t>Shipper Contact:*</t>
  </si>
  <si>
    <t>Shipper Phone:*</t>
  </si>
  <si>
    <t>Shipper Email:*</t>
  </si>
  <si>
    <t>Shipping Unit*</t>
  </si>
  <si>
    <t>Length*</t>
  </si>
  <si>
    <t>Width*</t>
  </si>
  <si>
    <t>Height*</t>
  </si>
  <si>
    <t>UOM*</t>
  </si>
  <si>
    <t>Quantity*</t>
  </si>
  <si>
    <t>Weight*</t>
  </si>
  <si>
    <t>Recipient Company:*</t>
  </si>
  <si>
    <t>Delivery Hrs:*</t>
  </si>
  <si>
    <t>* Required Field</t>
  </si>
  <si>
    <t>Charge Dept/Project</t>
  </si>
  <si>
    <t>US DOMESTIC TRANSPORTATION REQUEST FORM</t>
  </si>
  <si>
    <t>PU Date/Time:*</t>
  </si>
  <si>
    <t>Delivery Date/Time:*</t>
  </si>
  <si>
    <t>Dock Available:*</t>
  </si>
  <si>
    <t>Recipient Contact:**</t>
  </si>
  <si>
    <t>Recipient Phone:**</t>
  </si>
  <si>
    <t>Recipient Email:**</t>
  </si>
  <si>
    <t>** Required for Premium Shipments</t>
  </si>
  <si>
    <t>CEVA Shipping Order Form</t>
  </si>
  <si>
    <t>Instructions for Shipper</t>
  </si>
  <si>
    <t xml:space="preserve">Enter the Shipper Alias and Ship To Address.
Enter the Shipper Instructions (Pickup Date, Pickup Time, Mode, Load Type, INCO Terms and Service Level).
Use the Special Instructions section to notate the type of device.
Enter the Pack Dimensions (Unit, Quantity, Length, Width, Height, Weight per pallet/carton and Stackable).
Enter the Part Details (Part Number, Booked Quantity and PO Number).
</t>
  </si>
  <si>
    <t>Shipping Order Form</t>
  </si>
  <si>
    <t>Requested By</t>
  </si>
  <si>
    <t>Requestor's Customer</t>
  </si>
  <si>
    <t>Requestor's Telephone</t>
  </si>
  <si>
    <t>Requestor's Email</t>
  </si>
  <si>
    <t>Purchase Order</t>
  </si>
  <si>
    <t>Project Number</t>
  </si>
  <si>
    <t>Charge Dept/SO</t>
  </si>
  <si>
    <t>Freight Class</t>
  </si>
  <si>
    <t>PARTIES</t>
  </si>
  <si>
    <t>Party</t>
  </si>
  <si>
    <t>Alias</t>
  </si>
  <si>
    <t>Ship From</t>
  </si>
  <si>
    <t xml:space="preserve">Ship To </t>
  </si>
  <si>
    <t>SHIPPER INSTRUCTIONS</t>
  </si>
  <si>
    <t>Special Instructions (if any)</t>
  </si>
  <si>
    <t>Pick Up Date</t>
  </si>
  <si>
    <t>Pickup Time</t>
  </si>
  <si>
    <t>Delivery Date</t>
  </si>
  <si>
    <t>Delivery Time</t>
  </si>
  <si>
    <t>Load Number</t>
  </si>
  <si>
    <t>Hazmat Packing Group</t>
  </si>
  <si>
    <t>Special Instructions:</t>
  </si>
  <si>
    <t>Mode</t>
  </si>
  <si>
    <t>Hazmat Proper Shipping Name</t>
  </si>
  <si>
    <t>Load Type</t>
  </si>
  <si>
    <t>Hazardous/DG</t>
  </si>
  <si>
    <t xml:space="preserve">Marks and No.: </t>
  </si>
  <si>
    <t>Payment Terms</t>
  </si>
  <si>
    <t xml:space="preserve">Hazardous/DG Type </t>
  </si>
  <si>
    <t>Service Level</t>
  </si>
  <si>
    <t>Hazardous/UN Number</t>
  </si>
  <si>
    <t>Order Movement Type</t>
  </si>
  <si>
    <t xml:space="preserve"> </t>
  </si>
  <si>
    <t>Quantity</t>
  </si>
  <si>
    <t>Length (IN)</t>
  </si>
  <si>
    <t>Width (IN)</t>
  </si>
  <si>
    <t>Height (IN)</t>
  </si>
  <si>
    <t>Weight (LB) per pallet or carton</t>
  </si>
  <si>
    <t>Cube (FT)</t>
  </si>
  <si>
    <r>
      <rPr>
        <b/>
        <sz val="11"/>
        <color theme="1"/>
        <rFont val="Calibri"/>
        <family val="2"/>
        <scheme val="minor"/>
      </rPr>
      <t>PART DETAILS</t>
    </r>
    <r>
      <rPr>
        <sz val="11"/>
        <color theme="1"/>
        <rFont val="Calibri"/>
        <family val="2"/>
        <scheme val="minor"/>
      </rPr>
      <t xml:space="preserve">
</t>
    </r>
    <r>
      <rPr>
        <i/>
        <sz val="11"/>
        <color theme="1"/>
        <rFont val="Calibri"/>
        <family val="2"/>
        <scheme val="minor"/>
      </rPr>
      <t>(Use Additional Parts sheet if more lines are needed)</t>
    </r>
  </si>
  <si>
    <t>Part Number</t>
  </si>
  <si>
    <t>Order Quantity</t>
  </si>
  <si>
    <t>Booked Quantity</t>
  </si>
  <si>
    <r>
      <t xml:space="preserve">Variance Reason                     
</t>
    </r>
    <r>
      <rPr>
        <b/>
        <sz val="10"/>
        <color rgb="FFFF0000"/>
        <rFont val="Calibri"/>
        <family val="2"/>
        <scheme val="minor"/>
      </rPr>
      <t>*</t>
    </r>
    <r>
      <rPr>
        <i/>
        <sz val="10"/>
        <color rgb="FFFF0000"/>
        <rFont val="Calibri"/>
        <family val="2"/>
        <scheme val="minor"/>
      </rPr>
      <t>required for quantity variance</t>
    </r>
  </si>
  <si>
    <r>
      <t xml:space="preserve">Comment
</t>
    </r>
    <r>
      <rPr>
        <b/>
        <i/>
        <sz val="10"/>
        <color rgb="FFFF0000"/>
        <rFont val="Calibri"/>
        <family val="2"/>
        <scheme val="minor"/>
      </rPr>
      <t>*</t>
    </r>
    <r>
      <rPr>
        <i/>
        <sz val="10"/>
        <color rgb="FFFF0000"/>
        <rFont val="Calibri"/>
        <family val="2"/>
        <scheme val="minor"/>
      </rPr>
      <t>required for quantity variance</t>
    </r>
  </si>
  <si>
    <t>PO Number</t>
  </si>
  <si>
    <t>Serial Number</t>
  </si>
  <si>
    <t xml:space="preserve">Additional Parts </t>
  </si>
  <si>
    <t xml:space="preserve">Additional Package Dimensions </t>
  </si>
  <si>
    <t>Unit</t>
  </si>
  <si>
    <r>
      <t xml:space="preserve">Weight (LB)
</t>
    </r>
    <r>
      <rPr>
        <b/>
        <sz val="9"/>
        <color theme="1"/>
        <rFont val="Calibri"/>
        <family val="2"/>
        <scheme val="minor"/>
      </rPr>
      <t>per pallet or carton</t>
    </r>
  </si>
  <si>
    <t>Motor (Common Carrier)    (100002)</t>
  </si>
  <si>
    <t>Ground    (100011)</t>
  </si>
  <si>
    <t>3rd Party</t>
  </si>
  <si>
    <t>GC</t>
  </si>
  <si>
    <t>Additional Containers  (FCL only)</t>
  </si>
  <si>
    <t>Type</t>
  </si>
  <si>
    <t>Container Weight (KG)</t>
  </si>
  <si>
    <t>Container ID Number</t>
  </si>
  <si>
    <t>Path Type</t>
  </si>
  <si>
    <t>Mode Type</t>
  </si>
  <si>
    <t>Packaging Types</t>
  </si>
  <si>
    <t>Stackable</t>
  </si>
  <si>
    <t>Variance Reason Code</t>
  </si>
  <si>
    <t>Air Reason Code</t>
  </si>
  <si>
    <t>Hazardous/DG Type</t>
  </si>
  <si>
    <t xml:space="preserve">Hazardous/DG </t>
  </si>
  <si>
    <t>Containment Type</t>
  </si>
  <si>
    <t>FCL    (100001)</t>
  </si>
  <si>
    <t>Standard  (100066)</t>
  </si>
  <si>
    <t>Prepaid</t>
  </si>
  <si>
    <t>(NF) OB Non-Finished Goods    (100007)</t>
  </si>
  <si>
    <t>Carton    (CTN)</t>
  </si>
  <si>
    <t>Y</t>
  </si>
  <si>
    <t>Overshipment    (100119)</t>
  </si>
  <si>
    <t>(CS) Capacity Issue</t>
  </si>
  <si>
    <t>YES</t>
  </si>
  <si>
    <t>I</t>
  </si>
  <si>
    <t>Package (10004)</t>
  </si>
  <si>
    <t>LCL    (100000)</t>
  </si>
  <si>
    <t>Air                                            (100005)</t>
  </si>
  <si>
    <t>Premium    (100046)</t>
  </si>
  <si>
    <t>Collect</t>
  </si>
  <si>
    <t>Normal                                          (100033)</t>
  </si>
  <si>
    <t>Pallet      (PLT)</t>
  </si>
  <si>
    <t>N</t>
  </si>
  <si>
    <t>Undershipment    (100216)</t>
  </si>
  <si>
    <t>(CI) Capacity Issue - GM (Over MCR)</t>
  </si>
  <si>
    <t>NO</t>
  </si>
  <si>
    <t>II</t>
  </si>
  <si>
    <t>Secondary Pack (10006)</t>
  </si>
  <si>
    <t>Crate    (CTE)</t>
  </si>
  <si>
    <t>(CT) Carrier Claim</t>
  </si>
  <si>
    <t>III</t>
  </si>
  <si>
    <t>Air            (100002)</t>
  </si>
  <si>
    <t>Engine Container  (ENG_CNTR)</t>
  </si>
  <si>
    <t>(FM) Corporate Scheduling Error</t>
  </si>
  <si>
    <t>Loose Piece   (LPC)</t>
  </si>
  <si>
    <t>(XT) Crossdock Error</t>
  </si>
  <si>
    <t>Tote         (TOTE)</t>
  </si>
  <si>
    <t>(CM) Custom Delay</t>
  </si>
  <si>
    <t>(DSX) Discrepancy</t>
  </si>
  <si>
    <t>(EM) Engineering Related</t>
  </si>
  <si>
    <t>(FA) Factory Assist (MFG only)</t>
  </si>
  <si>
    <t>(FS) Financial Issue - Supplier Credit Hold</t>
  </si>
  <si>
    <t>(KMX) Insufficient Weight For Normal Mode</t>
  </si>
  <si>
    <t>(NSX) Lack Of Rail Equipment</t>
  </si>
  <si>
    <t>(BMX) - Late Release</t>
  </si>
  <si>
    <t>(ASX) Material Lost At Scheduler / Sequencer</t>
  </si>
  <si>
    <t>(MA) Misuse or Substitute Part</t>
  </si>
  <si>
    <t>(IS) No Returnable Ship Container</t>
  </si>
  <si>
    <t>(NS) No Status</t>
  </si>
  <si>
    <t>(NAX) Non-productive Material</t>
  </si>
  <si>
    <t>(NM) Normal Mode Air</t>
  </si>
  <si>
    <t>(OT) Ocean Delay</t>
  </si>
  <si>
    <t>(OA) One-way Outbound Rack Return</t>
  </si>
  <si>
    <t>(YM) Pilot / Samples Material</t>
  </si>
  <si>
    <t>(EA) Plant Loss</t>
  </si>
  <si>
    <t>(APX) Plant Schedule Increase</t>
  </si>
  <si>
    <t>(PP) Production Trial Run</t>
  </si>
  <si>
    <t>(WM) Purchasing Waiver</t>
  </si>
  <si>
    <t>(PM) Purchasing / Contract Issue</t>
  </si>
  <si>
    <t>(QM) Quality Problems</t>
  </si>
  <si>
    <t>(LS) Reject or Discrepancy</t>
  </si>
  <si>
    <t>(SA) Route Blowout</t>
  </si>
  <si>
    <t>(AMX) Schedule Increase</t>
  </si>
  <si>
    <t>(US) Shipment from Alternate Supplier</t>
  </si>
  <si>
    <t>(XX) Strike Related</t>
  </si>
  <si>
    <t>(GS) Supplier Behind Schedule</t>
  </si>
  <si>
    <t>(SS) Supplier Downtime</t>
  </si>
  <si>
    <t>(ZZ) Tier 2 To 1</t>
  </si>
  <si>
    <t>(TT) Truck Delay (LLP Managed)</t>
  </si>
  <si>
    <t>(WA) Weather Caused Transportation Delay</t>
  </si>
  <si>
    <t>(CAX) Container Shortage</t>
  </si>
  <si>
    <t>(ESX) Supplier Shipping Error</t>
  </si>
  <si>
    <t>CLASS 1 – EXPLOSIVES</t>
  </si>
  <si>
    <t>CLASS 2 – GASES</t>
  </si>
  <si>
    <t>CLASS 3 – FLAMMABLE LIQUIDS</t>
  </si>
  <si>
    <t>CLASS 4 – FLAMMABLE SOLIDS</t>
  </si>
  <si>
    <t>CLASS 5 – OXIDIZING SUBSTANCES; ORGANIC PEROXIDES</t>
  </si>
  <si>
    <t>CLASS 6 – TOXIC SUBSTANCES; INFECTIOUS SUBSTANCES</t>
  </si>
  <si>
    <t>CLASS 7 – RADIOACTIVE MATERIAL</t>
  </si>
  <si>
    <t>CLASS 8 – CORROSIVES</t>
  </si>
  <si>
    <t>CLASS 9 – MISCELLANEOUS DANGEROUS GOODS</t>
  </si>
  <si>
    <t>Hazardous Materials</t>
  </si>
  <si>
    <t xml:space="preserve"> Non-Hazardous Shipping Unit Information</t>
  </si>
  <si>
    <t>Shipping Unit***</t>
  </si>
  <si>
    <t>Length***</t>
  </si>
  <si>
    <t>Width***</t>
  </si>
  <si>
    <t>Height***</t>
  </si>
  <si>
    <t>UOM***</t>
  </si>
  <si>
    <t>Weight***</t>
  </si>
  <si>
    <t>UN#***</t>
  </si>
  <si>
    <t>PSN***</t>
  </si>
  <si>
    <t>Class***</t>
  </si>
  <si>
    <t>PG***</t>
  </si>
  <si>
    <t>*** Required when requesting transport of hazardous materials</t>
  </si>
  <si>
    <t>Qty***</t>
  </si>
  <si>
    <t>UNIFORM STRAIGHT BILL OF LADING SHORT FORM - Original - Not Negotiable</t>
  </si>
  <si>
    <t>RECEIVED subject to the classifications and tariffs in effect on the date of the issue of this Bill of Lading.</t>
  </si>
  <si>
    <t>Carrier Company</t>
  </si>
  <si>
    <t>Date</t>
  </si>
  <si>
    <t>Shipper:</t>
  </si>
  <si>
    <r>
      <t xml:space="preserve">RECEIVED, subject to the classifications and lawfully filed tariffs in effect on the date of issue of this Bill of Lading, the property described above in apparent good order, except as noted (contents and conditions of contents of packages unknown), marked, consigned, and destined as indicated above, which said carrier (the word </t>
    </r>
    <r>
      <rPr>
        <i/>
        <sz val="6"/>
        <rFont val="Arial"/>
        <family val="2"/>
      </rPr>
      <t>carrier</t>
    </r>
    <r>
      <rPr>
        <sz val="6"/>
        <rFont val="Arial"/>
        <family val="2"/>
      </rPr>
      <t xml:space="preserve"> being understood thoughout this contract as meaning any person or corporation in possession of the property under the contract) agrees to carry to its usual place of delivery at said destination, if on its route, otherwise to deliver to another carrier on the route to said destination.  It is mutually agreed as to each carrier of all, of any of, said property over all or any portion of said route to destination and as to each party at any time interested in all or any said property, that every service to be performed hereunder shall be subject to all the bill of lading terms and conditions in the governing classification on the date of shipment. Shipper hereby certifies that he is familiar with all the bill of lading terms and conditions in the governing classification and the said terms and conditions are hereby agreed to by the shipper and accepted for himself and his assigns.</t>
    </r>
  </si>
  <si>
    <t>Consignee</t>
  </si>
  <si>
    <t>Pkg Type</t>
  </si>
  <si>
    <t>HM</t>
  </si>
  <si>
    <t>Description of articles, special marks, and exceptions</t>
  </si>
  <si>
    <t>Gross Wt (Lbs.)</t>
  </si>
  <si>
    <t>Class or Rate</t>
  </si>
  <si>
    <t xml:space="preserve">   Subject to section 7 of conditions of applicable bill of lading, if this shipment is to be delivered to the consignee without recourse on the consignor, the consignor shall sign the following statement: </t>
  </si>
  <si>
    <t>The carrier shall not make delivery of this shipment without payment of freight and all other lawful changes.</t>
  </si>
  <si>
    <t>(Signature of consignor)</t>
  </si>
  <si>
    <t>If charges are to be prepaid, write or stamp here, "To be prepaid'</t>
  </si>
  <si>
    <t>15350 Vickery Drive</t>
  </si>
  <si>
    <t>Houston, TX  77032</t>
  </si>
  <si>
    <t>Reference:                  Project No.</t>
  </si>
  <si>
    <t>Placards Supplied, if required</t>
  </si>
  <si>
    <t>Total:</t>
  </si>
  <si>
    <t>Total Wgt:</t>
  </si>
  <si>
    <t>lbs.</t>
  </si>
  <si>
    <t>(Driver's Signature)</t>
  </si>
  <si>
    <t>This is to certify that the above-named materials are properly classified, described, packaged, marked and labeled, and are in proper condition for transportation according to the applicable regulations of the Department of Transportation.</t>
  </si>
  <si>
    <t>NOTE - Where the rate is dependent on value, shippers are required to state specifically in writing the agreed or declared value of the property. The agreed or declared value of the property is hereby specifically stated by the shipper to be not exceeding ______________ per ______________</t>
  </si>
  <si>
    <t>Consignee:</t>
  </si>
  <si>
    <t>(Printed)</t>
  </si>
  <si>
    <t>(Signature)</t>
  </si>
  <si>
    <t>Driver/Carrier:</t>
  </si>
  <si>
    <t>Driver:</t>
  </si>
  <si>
    <t>Subsidiary Class 1***</t>
  </si>
  <si>
    <t>Subsidiary Class 2***</t>
  </si>
  <si>
    <t>Broker:</t>
  </si>
  <si>
    <t>City, State, Zip Code</t>
  </si>
  <si>
    <t>Country</t>
  </si>
  <si>
    <t>Broker Phone:</t>
  </si>
  <si>
    <t>Address:</t>
  </si>
  <si>
    <t>Email:</t>
  </si>
  <si>
    <t>If Transborder, Customs Broker (If Applicable):</t>
  </si>
  <si>
    <t>Non-Hazardous Totals:</t>
  </si>
  <si>
    <t>Hazardous Totals:</t>
  </si>
  <si>
    <t>No. of Pkgs</t>
  </si>
  <si>
    <t>(example 13:00)</t>
  </si>
  <si>
    <t>Description (optional) :</t>
  </si>
  <si>
    <t>013117</t>
  </si>
  <si>
    <t>RR12506</t>
  </si>
  <si>
    <t>Cost Allocation:</t>
  </si>
  <si>
    <t>For Questions/Concerns, please call:  (317) 837-5733</t>
  </si>
  <si>
    <t>Customer:</t>
  </si>
  <si>
    <t>Marine</t>
  </si>
  <si>
    <t>Naval Marine</t>
  </si>
  <si>
    <t>Bird-Johnson Propeller c/o CEVA Logistics</t>
  </si>
  <si>
    <t>Return the completed SRF Excel file to:  BJPTransportation@CEVALogistics.com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</si>
</sst>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409]d\-mmm\-yy;@"/>
    <numFmt numFmtId="165" formatCode="[&lt;=9999999]###\-####;\(###\)\ ###\-####"/>
    <numFmt numFmtId="166" formatCode="m/d/yy\ h:mm;@"/>
    <numFmt numFmtId="167" formatCode="#_)"/>
    <numFmt numFmtId="168" formatCode="h:mm;@"/>
    <numFmt numFmtId="169" formatCode="[$-409]m/d/yy\ h:mm\ AM/PM;@"/>
    <numFmt numFmtId="170" formatCode="[$-409]h:mm\ AM/PM;@"/>
    <numFmt numFmtId="171" formatCode="[$-409]d\-mmm\-yyyy;@"/>
  </numFmts>
  <fonts count="7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0000"/>
      <name val="Calibri Light"/>
      <family val="2"/>
      <scheme val="major"/>
    </font>
    <font>
      <sz val="14"/>
      <color theme="2" tint="-0.749961851863155"/>
      <name val="Calibri"/>
      <family val="2"/>
      <scheme val="minor"/>
    </font>
    <font>
      <b/>
      <sz val="18"/>
      <color rgb="FF000000"/>
      <name val="Calibri Light"/>
      <family val="2"/>
      <scheme val="major"/>
    </font>
    <font>
      <sz val="11"/>
      <color rgb="FF0F5766"/>
      <name val="Calibri"/>
      <family val="2"/>
    </font>
    <font>
      <sz val="10"/>
      <name val="Calibri"/>
      <family val="2"/>
      <scheme val="minor"/>
    </font>
    <font>
      <sz val="11"/>
      <color theme="2" tint="-0.89996032593768116"/>
      <name val="Calibri"/>
      <family val="2"/>
      <scheme val="minor"/>
    </font>
    <font>
      <sz val="8"/>
      <color theme="4" tint="-0.499984740745262"/>
      <name val="Calibri Light"/>
      <family val="2"/>
      <scheme val="major"/>
    </font>
    <font>
      <sz val="11"/>
      <color theme="2" tint="-0.749961851863155"/>
      <name val="Calibri"/>
      <family val="2"/>
      <scheme val="minor"/>
    </font>
    <font>
      <sz val="14"/>
      <color theme="4" tint="-0.499984740745262"/>
      <name val="Calibri"/>
      <family val="2"/>
      <scheme val="minor"/>
    </font>
    <font>
      <b/>
      <sz val="12"/>
      <color rgb="FFFF0000"/>
      <name val="Calibri"/>
      <family val="2"/>
      <scheme val="minor"/>
    </font>
    <font>
      <sz val="9"/>
      <color rgb="FF000000"/>
      <name val="Arial"/>
      <family val="2"/>
    </font>
    <font>
      <sz val="11"/>
      <color rgb="FF16505F"/>
      <name val="Arial"/>
      <family val="2"/>
    </font>
    <font>
      <sz val="9"/>
      <color theme="4" tint="-0.249977111117893"/>
      <name val="Calibri"/>
      <family val="2"/>
      <scheme val="minor"/>
    </font>
    <font>
      <b/>
      <sz val="20"/>
      <color theme="0"/>
      <name val="Calibri Light"/>
      <family val="2"/>
      <scheme val="major"/>
    </font>
    <font>
      <u/>
      <sz val="12"/>
      <color theme="4" tint="-0.24994659260841701"/>
      <name val="Calibri"/>
      <family val="2"/>
      <scheme val="minor"/>
    </font>
    <font>
      <sz val="12"/>
      <color theme="1"/>
      <name val="Calibri"/>
      <family val="2"/>
      <scheme val="minor"/>
    </font>
    <font>
      <b/>
      <sz val="12"/>
      <color theme="3"/>
      <name val="Calibri"/>
      <family val="2"/>
      <scheme val="minor"/>
    </font>
    <font>
      <u/>
      <sz val="11"/>
      <color theme="10"/>
      <name val="Calibri"/>
      <family val="2"/>
      <scheme val="minor"/>
    </font>
    <font>
      <sz val="10"/>
      <name val="MS Sans Serif"/>
      <family val="2"/>
    </font>
    <font>
      <sz val="10"/>
      <name val="Arial"/>
      <family val="2"/>
      <charset val="238"/>
    </font>
    <font>
      <sz val="10"/>
      <name val="Arial"/>
      <family val="2"/>
    </font>
    <font>
      <b/>
      <sz val="8"/>
      <color theme="4" tint="-0.499984740745262"/>
      <name val="Calibri Light"/>
      <family val="2"/>
      <scheme val="major"/>
    </font>
    <font>
      <sz val="11"/>
      <color rgb="FFFF0000"/>
      <name val="Calibri"/>
      <family val="2"/>
      <scheme val="minor"/>
    </font>
    <font>
      <b/>
      <sz val="11"/>
      <color theme="1"/>
      <name val="Calibri"/>
      <family val="2"/>
      <scheme val="minor"/>
    </font>
    <font>
      <b/>
      <sz val="22"/>
      <color theme="1"/>
      <name val="Calibri"/>
      <family val="2"/>
      <scheme val="minor"/>
    </font>
    <font>
      <b/>
      <sz val="12"/>
      <color theme="1"/>
      <name val="Calibri"/>
      <family val="2"/>
      <scheme val="minor"/>
    </font>
    <font>
      <i/>
      <sz val="12"/>
      <color theme="1"/>
      <name val="Calibri"/>
      <family val="2"/>
      <scheme val="minor"/>
    </font>
    <font>
      <sz val="10"/>
      <color theme="1"/>
      <name val="Calibri"/>
      <family val="2"/>
      <scheme val="minor"/>
    </font>
    <font>
      <b/>
      <sz val="11"/>
      <name val="Calibri"/>
      <family val="2"/>
      <scheme val="minor"/>
    </font>
    <font>
      <b/>
      <sz val="10"/>
      <color theme="1"/>
      <name val="Calibri"/>
      <family val="2"/>
      <scheme val="minor"/>
    </font>
    <font>
      <sz val="10"/>
      <color rgb="FFFF0000"/>
      <name val="Calibri"/>
      <family val="2"/>
      <scheme val="minor"/>
    </font>
    <font>
      <b/>
      <sz val="10"/>
      <name val="Calibri"/>
      <family val="2"/>
      <scheme val="minor"/>
    </font>
    <font>
      <i/>
      <sz val="11"/>
      <color theme="1"/>
      <name val="Calibri"/>
      <family val="2"/>
      <scheme val="minor"/>
    </font>
    <font>
      <b/>
      <sz val="10"/>
      <color rgb="FFFF0000"/>
      <name val="Calibri"/>
      <family val="2"/>
      <scheme val="minor"/>
    </font>
    <font>
      <i/>
      <sz val="10"/>
      <color rgb="FFFF0000"/>
      <name val="Calibri"/>
      <family val="2"/>
      <scheme val="minor"/>
    </font>
    <font>
      <b/>
      <i/>
      <sz val="10"/>
      <color rgb="FFFF0000"/>
      <name val="Calibri"/>
      <family val="2"/>
      <scheme val="minor"/>
    </font>
    <font>
      <sz val="8"/>
      <color rgb="FF000000"/>
      <name val="Segoe UI"/>
      <family val="2"/>
    </font>
    <font>
      <b/>
      <sz val="9"/>
      <color theme="1"/>
      <name val="Calibri"/>
      <family val="2"/>
      <scheme val="minor"/>
    </font>
    <font>
      <b/>
      <sz val="12"/>
      <name val="Calibri"/>
      <family val="2"/>
      <scheme val="minor"/>
    </font>
    <font>
      <sz val="10"/>
      <name val="Calibri"/>
      <family val="2"/>
    </font>
    <font>
      <strike/>
      <sz val="10"/>
      <name val="Calibri"/>
      <family val="2"/>
      <scheme val="minor"/>
    </font>
    <font>
      <b/>
      <sz val="8"/>
      <color rgb="FFFF0000"/>
      <name val="Calibri Light"/>
      <family val="2"/>
      <scheme val="major"/>
    </font>
    <font>
      <u/>
      <sz val="12"/>
      <color theme="3" tint="-0.249977111117893"/>
      <name val="Calibri"/>
      <family val="2"/>
      <scheme val="minor"/>
    </font>
    <font>
      <sz val="12"/>
      <color theme="3" tint="-0.249977111117893"/>
      <name val="Calibri"/>
      <family val="2"/>
      <scheme val="minor"/>
    </font>
    <font>
      <sz val="12"/>
      <color rgb="FF002060"/>
      <name val="Calibri Light"/>
      <family val="2"/>
      <scheme val="major"/>
    </font>
    <font>
      <sz val="22"/>
      <color theme="1"/>
      <name val="Calibri"/>
      <family val="2"/>
      <scheme val="minor"/>
    </font>
    <font>
      <b/>
      <sz val="22"/>
      <color rgb="FF002060"/>
      <name val="Calibri"/>
      <family val="2"/>
      <scheme val="minor"/>
    </font>
    <font>
      <b/>
      <sz val="22"/>
      <name val="Calibri Light"/>
      <family val="2"/>
      <scheme val="major"/>
    </font>
    <font>
      <sz val="14"/>
      <name val="Calibri"/>
      <family val="2"/>
      <scheme val="minor"/>
    </font>
    <font>
      <sz val="14"/>
      <color theme="2" tint="-0.89996032593768116"/>
      <name val="Calibri"/>
      <family val="2"/>
      <scheme val="minor"/>
    </font>
    <font>
      <sz val="10"/>
      <name val="Arial"/>
      <family val="2"/>
    </font>
    <font>
      <b/>
      <sz val="10.5"/>
      <name val="Arial"/>
      <family val="2"/>
    </font>
    <font>
      <sz val="20"/>
      <color indexed="10"/>
      <name val="Arial Narrow"/>
      <family val="2"/>
    </font>
    <font>
      <sz val="7"/>
      <name val="Arial"/>
      <family val="2"/>
    </font>
    <font>
      <sz val="8"/>
      <name val="Arial"/>
      <family val="2"/>
    </font>
    <font>
      <b/>
      <sz val="10"/>
      <name val="Arial"/>
      <family val="2"/>
    </font>
    <font>
      <sz val="9"/>
      <name val="Arial"/>
      <family val="2"/>
    </font>
    <font>
      <sz val="6"/>
      <name val="Arial"/>
      <family val="2"/>
    </font>
    <font>
      <i/>
      <sz val="6"/>
      <name val="Arial"/>
      <family val="2"/>
    </font>
    <font>
      <b/>
      <sz val="8"/>
      <name val="Arial"/>
      <family val="2"/>
    </font>
    <font>
      <b/>
      <sz val="9"/>
      <name val="Arial"/>
      <family val="2"/>
    </font>
    <font>
      <i/>
      <sz val="11"/>
      <name val="Georgia"/>
      <family val="1"/>
    </font>
    <font>
      <b/>
      <sz val="12"/>
      <name val="Arial"/>
      <family val="2"/>
    </font>
    <font>
      <sz val="12"/>
      <name val="Calibri"/>
      <family val="2"/>
      <scheme val="minor"/>
    </font>
    <font>
      <sz val="12"/>
      <color theme="2" tint="-0.749961851863155"/>
      <name val="Calibri"/>
      <family val="2"/>
      <scheme val="minor"/>
    </font>
  </fonts>
  <fills count="18">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theme="8" tint="0.59999389629810485"/>
        <bgColor indexed="64"/>
      </patternFill>
    </fill>
    <fill>
      <patternFill patternType="solid">
        <fgColor theme="8" tint="0.59999389629810485"/>
        <bgColor rgb="FF000000"/>
      </patternFill>
    </fill>
    <fill>
      <patternFill patternType="solid">
        <fgColor rgb="FF92D050"/>
        <bgColor indexed="64"/>
      </patternFill>
    </fill>
    <fill>
      <patternFill patternType="solid">
        <fgColor rgb="FF92D050"/>
        <bgColor rgb="FF000000"/>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39994506668294322"/>
        <bgColor indexed="64"/>
      </patternFill>
    </fill>
    <fill>
      <patternFill patternType="solid">
        <fgColor theme="9" tint="0.39997558519241921"/>
        <bgColor indexed="64"/>
      </patternFill>
    </fill>
    <fill>
      <patternFill patternType="solid">
        <fgColor theme="4" tint="0.79998168889431442"/>
        <bgColor indexed="64"/>
      </patternFill>
    </fill>
  </fills>
  <borders count="130">
    <border>
      <left/>
      <right/>
      <top/>
      <bottom/>
      <diagonal/>
    </border>
    <border>
      <left/>
      <right/>
      <top/>
      <bottom style="thick">
        <color theme="4"/>
      </bottom>
      <diagonal/>
    </border>
    <border>
      <left/>
      <right/>
      <top/>
      <bottom style="thick">
        <color theme="4" tint="0.499984740745262"/>
      </bottom>
      <diagonal/>
    </border>
    <border>
      <left style="medium">
        <color indexed="64"/>
      </left>
      <right/>
      <top/>
      <bottom/>
      <diagonal/>
    </border>
    <border>
      <left/>
      <right/>
      <top style="thin">
        <color indexed="64"/>
      </top>
      <bottom style="thin">
        <color indexed="64"/>
      </bottom>
      <diagonal/>
    </border>
    <border>
      <left/>
      <right/>
      <top style="thick">
        <color theme="4" tint="0.59996337778862885"/>
      </top>
      <bottom/>
      <diagonal/>
    </border>
    <border>
      <left/>
      <right/>
      <top/>
      <bottom style="thin">
        <color indexed="64"/>
      </bottom>
      <diagonal/>
    </border>
    <border>
      <left/>
      <right style="medium">
        <color indexed="64"/>
      </right>
      <top/>
      <bottom/>
      <diagonal/>
    </border>
    <border>
      <left/>
      <right style="medium">
        <color indexed="64"/>
      </right>
      <top style="thick">
        <color theme="4" tint="0.59996337778862885"/>
      </top>
      <bottom/>
      <diagonal/>
    </border>
    <border>
      <left/>
      <right style="medium">
        <color indexed="64"/>
      </right>
      <top/>
      <bottom style="thin">
        <color indexed="64"/>
      </bottom>
      <diagonal/>
    </border>
    <border>
      <left/>
      <right/>
      <top style="thin">
        <color indexed="64"/>
      </top>
      <bottom style="thick">
        <color theme="4" tint="0.59996337778862885"/>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thin">
        <color indexed="64"/>
      </top>
      <bottom/>
      <diagonal/>
    </border>
    <border>
      <left style="medium">
        <color indexed="64"/>
      </left>
      <right/>
      <top style="thick">
        <color theme="4" tint="0.59996337778862885"/>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tint="0.59996337778862885"/>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0" tint="-0.249977111117893"/>
      </right>
      <top style="medium">
        <color indexed="64"/>
      </top>
      <bottom style="medium">
        <color indexed="64"/>
      </bottom>
      <diagonal/>
    </border>
    <border>
      <left style="thin">
        <color theme="0" tint="-0.249977111117893"/>
      </left>
      <right style="thin">
        <color theme="0" tint="-0.249977111117893"/>
      </right>
      <top style="medium">
        <color indexed="64"/>
      </top>
      <bottom style="thin">
        <color indexed="64"/>
      </bottom>
      <diagonal/>
    </border>
    <border>
      <left style="medium">
        <color indexed="64"/>
      </left>
      <right/>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medium">
        <color theme="1"/>
      </right>
      <top style="thin">
        <color theme="0" tint="-0.249977111117893"/>
      </top>
      <bottom style="thin">
        <color theme="0" tint="-0.249977111117893"/>
      </bottom>
      <diagonal/>
    </border>
    <border>
      <left/>
      <right style="medium">
        <color indexed="64"/>
      </right>
      <top style="medium">
        <color indexed="64"/>
      </top>
      <bottom style="medium">
        <color indexed="64"/>
      </bottom>
      <diagonal/>
    </border>
    <border>
      <left style="medium">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indexed="64"/>
      </left>
      <right/>
      <top style="medium">
        <color indexed="64"/>
      </top>
      <bottom/>
      <diagonal/>
    </border>
    <border>
      <left style="medium">
        <color indexed="64"/>
      </left>
      <right/>
      <top style="medium">
        <color indexed="64"/>
      </top>
      <bottom style="thin">
        <color theme="0" tint="-0.249977111117893"/>
      </bottom>
      <diagonal/>
    </border>
    <border>
      <left/>
      <right style="medium">
        <color theme="2" tint="-9.9948118533890809E-2"/>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style="medium">
        <color indexed="64"/>
      </left>
      <right/>
      <top style="thin">
        <color theme="0" tint="-0.249977111117893"/>
      </top>
      <bottom style="medium">
        <color indexed="64"/>
      </bottom>
      <diagonal/>
    </border>
    <border>
      <left/>
      <right style="medium">
        <color theme="2" tint="-9.9948118533890809E-2"/>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2" tint="-0.249977111117893"/>
      </bottom>
      <diagonal/>
    </border>
    <border>
      <left/>
      <right/>
      <top style="thin">
        <color theme="0" tint="-0.249977111117893"/>
      </top>
      <bottom style="thin">
        <color theme="2" tint="-0.249977111117893"/>
      </bottom>
      <diagonal/>
    </border>
    <border>
      <left/>
      <right style="thin">
        <color theme="0" tint="-0.249977111117893"/>
      </right>
      <top style="medium">
        <color indexed="64"/>
      </top>
      <bottom/>
      <diagonal/>
    </border>
    <border>
      <left style="thin">
        <color theme="0" tint="-0.249977111117893"/>
      </left>
      <right/>
      <top style="medium">
        <color indexed="64"/>
      </top>
      <bottom/>
      <diagonal/>
    </border>
    <border>
      <left/>
      <right style="thin">
        <color theme="0" tint="-0.249977111117893"/>
      </right>
      <top/>
      <bottom style="thin">
        <color theme="0" tint="-0.249977111117893"/>
      </bottom>
      <diagonal/>
    </border>
    <border>
      <left/>
      <right style="thin">
        <color theme="0" tint="-0.249977111117893"/>
      </right>
      <top/>
      <bottom style="thin">
        <color theme="2" tint="-0.249977111117893"/>
      </bottom>
      <diagonal/>
    </border>
    <border>
      <left style="thin">
        <color theme="0" tint="-0.249977111117893"/>
      </left>
      <right/>
      <top/>
      <bottom style="thin">
        <color theme="2" tint="-0.249977111117893"/>
      </bottom>
      <diagonal/>
    </border>
    <border>
      <left/>
      <right/>
      <top/>
      <bottom style="thin">
        <color theme="2"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medium">
        <color indexed="64"/>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indexed="64"/>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medium">
        <color indexed="64"/>
      </bottom>
      <diagonal/>
    </border>
    <border>
      <left style="thin">
        <color theme="0" tint="-0.249977111117893"/>
      </left>
      <right/>
      <top/>
      <bottom style="medium">
        <color indexed="64"/>
      </bottom>
      <diagonal/>
    </border>
    <border>
      <left/>
      <right/>
      <top style="thin">
        <color theme="0" tint="-0.249977111117893"/>
      </top>
      <bottom style="thin">
        <color theme="0" tint="-0.249977111117893"/>
      </bottom>
      <diagonal/>
    </border>
    <border>
      <left/>
      <right style="thick">
        <color indexed="64"/>
      </right>
      <top style="thin">
        <color theme="0" tint="-0.249977111117893"/>
      </top>
      <bottom style="thin">
        <color theme="2" tint="-0.249977111117893"/>
      </bottom>
      <diagonal/>
    </border>
    <border>
      <left style="thick">
        <color indexed="64"/>
      </left>
      <right/>
      <top/>
      <bottom style="medium">
        <color indexed="64"/>
      </bottom>
      <diagonal/>
    </border>
    <border>
      <left style="medium">
        <color indexed="64"/>
      </left>
      <right style="thin">
        <color theme="0" tint="-0.249977111117893"/>
      </right>
      <top style="medium">
        <color indexed="64"/>
      </top>
      <bottom style="thin">
        <color indexed="64"/>
      </bottom>
      <diagonal/>
    </border>
    <border>
      <left style="thin">
        <color theme="0" tint="-0.249977111117893"/>
      </left>
      <right style="medium">
        <color indexed="64"/>
      </right>
      <top style="medium">
        <color indexed="64"/>
      </top>
      <bottom style="thin">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right style="thin">
        <color theme="0" tint="-0.249977111117893"/>
      </right>
      <top style="medium">
        <color indexed="64"/>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theme="0" tint="-0.249977111117893"/>
      </left>
      <right style="thin">
        <color theme="0" tint="-0.249977111117893"/>
      </right>
      <top style="medium">
        <color indexed="64"/>
      </top>
      <bottom style="medium">
        <color indexed="64"/>
      </bottom>
      <diagonal/>
    </border>
    <border>
      <left/>
      <right style="thin">
        <color theme="0" tint="-0.249977111117893"/>
      </right>
      <top style="medium">
        <color indexed="64"/>
      </top>
      <bottom style="medium">
        <color indexed="64"/>
      </bottom>
      <diagonal/>
    </border>
    <border>
      <left style="thin">
        <color theme="0" tint="-0.249977111117893"/>
      </left>
      <right style="medium">
        <color indexed="64"/>
      </right>
      <top style="medium">
        <color indexed="64"/>
      </top>
      <bottom style="medium">
        <color indexed="64"/>
      </bottom>
      <diagonal/>
    </border>
    <border>
      <left style="thin">
        <color theme="0" tint="-0.249977111117893"/>
      </left>
      <right style="thin">
        <color theme="0" tint="-0.249977111117893"/>
      </right>
      <top style="thin">
        <color theme="2" tint="-0.249977111117893"/>
      </top>
      <bottom/>
      <diagonal/>
    </border>
    <border>
      <left style="thin">
        <color theme="0" tint="-0.249977111117893"/>
      </left>
      <right style="thin">
        <color theme="0" tint="-0.249977111117893"/>
      </right>
      <top style="thin">
        <color theme="2" tint="-0.249977111117893"/>
      </top>
      <bottom style="medium">
        <color indexed="64"/>
      </bottom>
      <diagonal/>
    </border>
    <border>
      <left style="medium">
        <color indexed="64"/>
      </left>
      <right style="thin">
        <color theme="0" tint="-0.249977111117893"/>
      </right>
      <top/>
      <bottom style="medium">
        <color theme="1"/>
      </bottom>
      <diagonal/>
    </border>
    <border>
      <left style="thin">
        <color theme="0" tint="-0.249977111117893"/>
      </left>
      <right style="thin">
        <color theme="0" tint="-0.249977111117893"/>
      </right>
      <top/>
      <bottom style="medium">
        <color theme="1"/>
      </bottom>
      <diagonal/>
    </border>
    <border>
      <left style="thin">
        <color theme="0" tint="-0.249977111117893"/>
      </left>
      <right/>
      <top style="medium">
        <color indexed="64"/>
      </top>
      <bottom style="medium">
        <color indexed="64"/>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ck">
        <color theme="4" tint="0.59996337778862885"/>
      </bottom>
      <diagonal/>
    </border>
    <border>
      <left style="dotted">
        <color auto="1"/>
      </left>
      <right style="dotted">
        <color auto="1"/>
      </right>
      <top style="dotted">
        <color auto="1"/>
      </top>
      <bottom style="dotted">
        <color auto="1"/>
      </bottom>
      <diagonal/>
    </border>
    <border>
      <left/>
      <right/>
      <top style="medium">
        <color theme="0"/>
      </top>
      <bottom style="medium">
        <color theme="0"/>
      </bottom>
      <diagonal/>
    </border>
    <border>
      <left style="medium">
        <color indexed="64"/>
      </left>
      <right/>
      <top/>
      <bottom style="thick">
        <color theme="4" tint="0.59996337778862885"/>
      </bottom>
      <diagonal/>
    </border>
    <border>
      <left style="medium">
        <color indexed="64"/>
      </left>
      <right/>
      <top style="thick">
        <color theme="8" tint="0.39994506668294322"/>
      </top>
      <bottom/>
      <diagonal/>
    </border>
    <border>
      <left/>
      <right/>
      <top style="thick">
        <color theme="8" tint="0.39994506668294322"/>
      </top>
      <bottom style="thin">
        <color indexed="64"/>
      </bottom>
      <diagonal/>
    </border>
    <border>
      <left/>
      <right/>
      <top style="thick">
        <color theme="8" tint="0.39994506668294322"/>
      </top>
      <bottom/>
      <diagonal/>
    </border>
    <border>
      <left style="medium">
        <color indexed="64"/>
      </left>
      <right/>
      <top style="thick">
        <color theme="4" tint="0.39994506668294322"/>
      </top>
      <bottom/>
      <diagonal/>
    </border>
    <border>
      <left/>
      <right/>
      <top style="thick">
        <color theme="4" tint="0.39994506668294322"/>
      </top>
      <bottom/>
      <diagonal/>
    </border>
    <border>
      <left/>
      <right style="medium">
        <color indexed="64"/>
      </right>
      <top style="thick">
        <color theme="4" tint="0.39994506668294322"/>
      </top>
      <bottom/>
      <diagonal/>
    </border>
    <border>
      <left/>
      <right/>
      <top/>
      <bottom style="thick">
        <color theme="4" tint="0.39994506668294322"/>
      </bottom>
      <diagonal/>
    </border>
    <border>
      <left style="medium">
        <color indexed="64"/>
      </left>
      <right/>
      <top/>
      <bottom style="thick">
        <color theme="4" tint="0.39994506668294322"/>
      </bottom>
      <diagonal/>
    </border>
    <border>
      <left/>
      <right style="medium">
        <color indexed="64"/>
      </right>
      <top/>
      <bottom style="thick">
        <color theme="4" tint="0.39994506668294322"/>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0"/>
      </left>
      <right/>
      <top style="medium">
        <color theme="0"/>
      </top>
      <bottom style="medium">
        <color theme="0"/>
      </bottom>
      <diagonal/>
    </border>
    <border>
      <left/>
      <right/>
      <top style="thick">
        <color theme="4" tint="0.39994506668294322"/>
      </top>
      <bottom style="medium">
        <color theme="0"/>
      </bottom>
      <diagonal/>
    </border>
    <border>
      <left/>
      <right style="medium">
        <color indexed="64"/>
      </right>
      <top style="thick">
        <color theme="4" tint="0.39994506668294322"/>
      </top>
      <bottom style="medium">
        <color theme="0"/>
      </bottom>
      <diagonal/>
    </border>
    <border>
      <left/>
      <right style="medium">
        <color indexed="64"/>
      </right>
      <top style="medium">
        <color theme="0"/>
      </top>
      <bottom style="medium">
        <color theme="0"/>
      </bottom>
      <diagonal/>
    </border>
    <border>
      <left/>
      <right style="dotted">
        <color auto="1"/>
      </right>
      <top/>
      <bottom/>
      <diagonal/>
    </border>
  </borders>
  <cellStyleXfs count="1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1" fillId="2" borderId="0" applyNumberFormat="0" applyBorder="0" applyAlignment="0" applyProtection="0"/>
    <xf numFmtId="0" fontId="11" fillId="0" borderId="0" applyNumberFormat="0" applyFill="0" applyBorder="0" applyAlignment="0" applyProtection="0"/>
    <xf numFmtId="167" fontId="13" fillId="0" borderId="0" applyFont="0" applyFill="0" applyBorder="0">
      <alignment horizontal="right" vertical="center"/>
    </xf>
    <xf numFmtId="0" fontId="13" fillId="0" borderId="0" applyFill="0" applyBorder="0">
      <alignment horizontal="left" vertical="center" wrapText="1" indent="1"/>
    </xf>
    <xf numFmtId="0" fontId="23" fillId="0" borderId="0" applyNumberFormat="0" applyFill="0" applyBorder="0" applyAlignment="0" applyProtection="0"/>
    <xf numFmtId="0" fontId="24" fillId="0" borderId="0"/>
    <xf numFmtId="0" fontId="25" fillId="0" borderId="0"/>
    <xf numFmtId="0" fontId="26" fillId="0" borderId="0"/>
    <xf numFmtId="0" fontId="26" fillId="0" borderId="0"/>
    <xf numFmtId="0" fontId="56" fillId="0" borderId="0"/>
  </cellStyleXfs>
  <cellXfs count="458">
    <xf numFmtId="0" fontId="0" fillId="0" borderId="0" xfId="0"/>
    <xf numFmtId="0" fontId="0" fillId="0" borderId="0" xfId="0" applyAlignment="1">
      <alignment horizontal="left" vertical="center" wrapText="1" indent="1"/>
    </xf>
    <xf numFmtId="0" fontId="8" fillId="0" borderId="0" xfId="1" applyFont="1" applyFill="1" applyBorder="1" applyAlignment="1" applyProtection="1">
      <alignment horizontal="right" vertical="center"/>
    </xf>
    <xf numFmtId="0" fontId="6" fillId="0" borderId="0" xfId="1" applyFont="1" applyFill="1" applyBorder="1" applyAlignment="1" applyProtection="1">
      <alignment horizontal="right" vertical="top" indent="1"/>
    </xf>
    <xf numFmtId="0" fontId="0" fillId="0" borderId="6" xfId="0" applyBorder="1" applyAlignment="1">
      <alignment vertical="center" wrapText="1"/>
    </xf>
    <xf numFmtId="0" fontId="0" fillId="0" borderId="12" xfId="0" applyBorder="1" applyAlignment="1">
      <alignment horizontal="left" vertical="center" wrapText="1" indent="1"/>
    </xf>
    <xf numFmtId="0" fontId="3" fillId="0" borderId="0" xfId="2" applyFill="1" applyBorder="1" applyAlignment="1" applyProtection="1">
      <alignment horizontal="right" vertical="center"/>
    </xf>
    <xf numFmtId="0" fontId="5" fillId="0" borderId="3" xfId="2" applyFont="1" applyBorder="1" applyAlignment="1" applyProtection="1">
      <alignment horizontal="right" vertical="center"/>
    </xf>
    <xf numFmtId="165" fontId="5" fillId="0" borderId="0" xfId="2" applyNumberFormat="1" applyFont="1" applyBorder="1" applyAlignment="1">
      <alignment horizontal="right" vertical="center"/>
    </xf>
    <xf numFmtId="0" fontId="5" fillId="0" borderId="0" xfId="2" applyFont="1" applyBorder="1" applyAlignment="1" applyProtection="1">
      <alignment horizontal="right" vertical="center"/>
    </xf>
    <xf numFmtId="0" fontId="22" fillId="0" borderId="0" xfId="2" applyFont="1" applyBorder="1" applyAlignment="1" applyProtection="1">
      <alignment horizontal="right" vertical="center"/>
    </xf>
    <xf numFmtId="0" fontId="14" fillId="3" borderId="19" xfId="4" applyFont="1" applyFill="1" applyBorder="1" applyAlignment="1">
      <alignment horizontal="center" vertical="top" wrapText="1"/>
    </xf>
    <xf numFmtId="0" fontId="5" fillId="0" borderId="20" xfId="2" applyFont="1" applyBorder="1" applyAlignment="1" applyProtection="1">
      <alignment horizontal="right" vertical="center"/>
    </xf>
    <xf numFmtId="0" fontId="22" fillId="0" borderId="0" xfId="2" applyFont="1" applyFill="1" applyBorder="1" applyAlignment="1" applyProtection="1">
      <alignment horizontal="right" vertical="center"/>
    </xf>
    <xf numFmtId="0" fontId="22" fillId="0" borderId="16" xfId="2" applyFont="1" applyFill="1" applyBorder="1" applyAlignment="1" applyProtection="1">
      <alignment horizontal="right" vertical="center"/>
    </xf>
    <xf numFmtId="0" fontId="0" fillId="0" borderId="20" xfId="0" applyBorder="1" applyAlignment="1">
      <alignment vertical="center" wrapText="1"/>
    </xf>
    <xf numFmtId="165" fontId="5" fillId="0" borderId="0" xfId="2" applyNumberFormat="1" applyFont="1" applyBorder="1" applyAlignment="1" applyProtection="1">
      <alignment horizontal="right" vertical="center"/>
    </xf>
    <xf numFmtId="0" fontId="11" fillId="0" borderId="0" xfId="5" applyFill="1" applyBorder="1" applyAlignment="1" applyProtection="1">
      <alignment horizontal="left" vertical="center" wrapText="1"/>
    </xf>
    <xf numFmtId="0" fontId="0" fillId="0" borderId="20" xfId="0" applyBorder="1" applyAlignment="1">
      <alignment horizontal="center" vertical="center" wrapText="1"/>
    </xf>
    <xf numFmtId="0" fontId="18" fillId="0" borderId="15" xfId="0" applyFont="1" applyBorder="1" applyAlignment="1">
      <alignment wrapText="1"/>
    </xf>
    <xf numFmtId="0" fontId="18" fillId="0" borderId="16" xfId="0" applyFont="1" applyBorder="1" applyAlignment="1">
      <alignment wrapText="1"/>
    </xf>
    <xf numFmtId="0" fontId="9" fillId="0" borderId="17" xfId="0" applyFont="1" applyBorder="1" applyAlignment="1">
      <alignment horizontal="center" vertical="center" wrapText="1"/>
    </xf>
    <xf numFmtId="0" fontId="0" fillId="4" borderId="3" xfId="0" applyFill="1" applyBorder="1" applyAlignment="1">
      <alignment vertical="center"/>
    </xf>
    <xf numFmtId="0" fontId="0" fillId="4" borderId="0" xfId="0" applyFill="1" applyAlignment="1">
      <alignment vertical="center"/>
    </xf>
    <xf numFmtId="0" fontId="32" fillId="0" borderId="30" xfId="0" applyFont="1" applyBorder="1" applyAlignment="1">
      <alignment vertical="center"/>
    </xf>
    <xf numFmtId="0" fontId="32" fillId="0" borderId="0" xfId="0" applyFont="1" applyAlignment="1">
      <alignment vertical="center"/>
    </xf>
    <xf numFmtId="0" fontId="32" fillId="0" borderId="16" xfId="0" applyFont="1" applyBorder="1" applyAlignment="1">
      <alignment vertical="center"/>
    </xf>
    <xf numFmtId="0" fontId="31" fillId="10" borderId="0" xfId="0" applyFont="1" applyFill="1" applyAlignment="1">
      <alignment horizontal="left" vertical="center"/>
    </xf>
    <xf numFmtId="0" fontId="29" fillId="0" borderId="18" xfId="0" applyFont="1" applyBorder="1" applyAlignment="1">
      <alignment vertical="center"/>
    </xf>
    <xf numFmtId="0" fontId="0" fillId="0" borderId="18" xfId="0" applyBorder="1" applyAlignment="1">
      <alignment vertical="center"/>
    </xf>
    <xf numFmtId="0" fontId="23" fillId="0" borderId="18" xfId="8" applyFill="1" applyBorder="1" applyAlignment="1">
      <alignment vertical="center"/>
    </xf>
    <xf numFmtId="0" fontId="21" fillId="10" borderId="16" xfId="0" applyFont="1" applyFill="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wrapText="1"/>
    </xf>
    <xf numFmtId="0" fontId="0" fillId="4" borderId="3" xfId="0" applyFill="1" applyBorder="1" applyAlignment="1">
      <alignment horizontal="center" vertical="center"/>
    </xf>
    <xf numFmtId="0" fontId="0" fillId="4" borderId="0" xfId="0" applyFill="1" applyAlignment="1">
      <alignment horizontal="center" vertical="center"/>
    </xf>
    <xf numFmtId="0" fontId="29" fillId="0" borderId="36" xfId="0" applyFont="1" applyBorder="1" applyAlignment="1">
      <alignment vertical="center"/>
    </xf>
    <xf numFmtId="0" fontId="34" fillId="0" borderId="38" xfId="0" applyFont="1" applyBorder="1" applyAlignment="1">
      <alignment vertical="center"/>
    </xf>
    <xf numFmtId="164" fontId="33" fillId="0" borderId="39" xfId="0" applyNumberFormat="1" applyFont="1" applyBorder="1" applyAlignment="1" applyProtection="1">
      <alignment horizontal="center" vertical="center"/>
      <protection locked="0"/>
    </xf>
    <xf numFmtId="0" fontId="33" fillId="0" borderId="40" xfId="0" applyFont="1" applyBorder="1" applyAlignment="1" applyProtection="1">
      <alignment horizontal="center" vertical="center"/>
      <protection locked="0"/>
    </xf>
    <xf numFmtId="0" fontId="34" fillId="0" borderId="3" xfId="0" applyFont="1" applyBorder="1" applyAlignment="1">
      <alignment vertical="center"/>
    </xf>
    <xf numFmtId="164" fontId="33" fillId="0" borderId="0" xfId="0" applyNumberFormat="1" applyFont="1" applyAlignment="1" applyProtection="1">
      <alignment horizontal="center" vertical="center"/>
      <protection locked="0"/>
    </xf>
    <xf numFmtId="0" fontId="33" fillId="0" borderId="3" xfId="0" applyFont="1" applyBorder="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0" fillId="0" borderId="0" xfId="0" applyAlignment="1">
      <alignment vertical="center"/>
    </xf>
    <xf numFmtId="0" fontId="0" fillId="0" borderId="7" xfId="0" applyBorder="1" applyAlignment="1">
      <alignment vertical="center"/>
    </xf>
    <xf numFmtId="0" fontId="0" fillId="10" borderId="45" xfId="0" applyFill="1" applyBorder="1" applyAlignment="1">
      <alignment vertical="center"/>
    </xf>
    <xf numFmtId="0" fontId="0" fillId="10" borderId="30" xfId="0" applyFill="1" applyBorder="1" applyAlignment="1">
      <alignment vertical="center"/>
    </xf>
    <xf numFmtId="164" fontId="29" fillId="0" borderId="48" xfId="0" applyNumberFormat="1" applyFont="1" applyBorder="1" applyAlignment="1">
      <alignment vertical="center"/>
    </xf>
    <xf numFmtId="169" fontId="29" fillId="0" borderId="49" xfId="0" applyNumberFormat="1" applyFont="1" applyBorder="1" applyAlignment="1">
      <alignment vertical="center"/>
    </xf>
    <xf numFmtId="170" fontId="33" fillId="0" borderId="50" xfId="0" applyNumberFormat="1" applyFont="1" applyBorder="1" applyAlignment="1" applyProtection="1">
      <alignment vertical="center"/>
      <protection locked="0"/>
    </xf>
    <xf numFmtId="170" fontId="33" fillId="0" borderId="49" xfId="0" applyNumberFormat="1" applyFont="1" applyBorder="1" applyAlignment="1" applyProtection="1">
      <alignment vertical="center"/>
      <protection locked="0"/>
    </xf>
    <xf numFmtId="0" fontId="0" fillId="10" borderId="29" xfId="0" applyFill="1" applyBorder="1" applyAlignment="1">
      <alignment vertical="center"/>
    </xf>
    <xf numFmtId="0" fontId="0" fillId="10" borderId="31" xfId="0" applyFill="1" applyBorder="1" applyAlignment="1">
      <alignment vertical="center"/>
    </xf>
    <xf numFmtId="164" fontId="29" fillId="0" borderId="53" xfId="0" applyNumberFormat="1" applyFont="1" applyBorder="1" applyAlignment="1">
      <alignment vertical="center"/>
    </xf>
    <xf numFmtId="169" fontId="29" fillId="0" borderId="54" xfId="0" applyNumberFormat="1" applyFont="1" applyBorder="1" applyAlignment="1">
      <alignment vertical="center"/>
    </xf>
    <xf numFmtId="170" fontId="33" fillId="0" borderId="55" xfId="0" applyNumberFormat="1" applyFont="1" applyBorder="1" applyAlignment="1" applyProtection="1">
      <alignment vertical="center"/>
      <protection locked="0"/>
    </xf>
    <xf numFmtId="0" fontId="0" fillId="10" borderId="3" xfId="0" applyFill="1" applyBorder="1" applyAlignment="1">
      <alignment vertical="center"/>
    </xf>
    <xf numFmtId="0" fontId="0" fillId="10" borderId="0" xfId="0" applyFill="1" applyAlignment="1">
      <alignment vertical="center"/>
    </xf>
    <xf numFmtId="0" fontId="0" fillId="10" borderId="7" xfId="0" applyFill="1" applyBorder="1" applyAlignment="1">
      <alignment vertical="center"/>
    </xf>
    <xf numFmtId="0" fontId="33" fillId="11" borderId="56" xfId="0" applyFont="1" applyFill="1" applyBorder="1" applyAlignment="1" applyProtection="1">
      <alignment horizontal="center" vertical="center"/>
      <protection locked="0"/>
    </xf>
    <xf numFmtId="0" fontId="29" fillId="0" borderId="57" xfId="0" applyFont="1" applyBorder="1" applyAlignment="1">
      <alignment vertical="center"/>
    </xf>
    <xf numFmtId="0" fontId="33" fillId="11" borderId="63" xfId="0" applyFont="1" applyFill="1" applyBorder="1" applyAlignment="1" applyProtection="1">
      <alignment horizontal="center" vertical="center"/>
      <protection locked="0"/>
    </xf>
    <xf numFmtId="0" fontId="29" fillId="0" borderId="38" xfId="0" applyFont="1" applyBorder="1" applyAlignment="1">
      <alignment horizontal="left" vertical="center"/>
    </xf>
    <xf numFmtId="0" fontId="29" fillId="0" borderId="56" xfId="0" applyFont="1" applyBorder="1" applyAlignment="1">
      <alignment vertical="center"/>
    </xf>
    <xf numFmtId="0" fontId="0" fillId="10" borderId="76" xfId="0" applyFill="1" applyBorder="1" applyAlignment="1">
      <alignment vertical="center"/>
    </xf>
    <xf numFmtId="0" fontId="0" fillId="10" borderId="16" xfId="0" applyFill="1" applyBorder="1" applyAlignment="1">
      <alignment vertical="center"/>
    </xf>
    <xf numFmtId="0" fontId="33" fillId="12" borderId="16" xfId="0" applyFont="1" applyFill="1" applyBorder="1" applyAlignment="1">
      <alignment vertical="center"/>
    </xf>
    <xf numFmtId="0" fontId="0" fillId="12" borderId="16" xfId="0" applyFill="1" applyBorder="1" applyAlignment="1">
      <alignment vertical="center"/>
    </xf>
    <xf numFmtId="0" fontId="0" fillId="12" borderId="23" xfId="0" applyFill="1" applyBorder="1" applyAlignment="1">
      <alignment vertical="center"/>
    </xf>
    <xf numFmtId="0" fontId="33" fillId="12" borderId="0" xfId="0" applyFont="1" applyFill="1" applyAlignment="1">
      <alignment vertical="center"/>
    </xf>
    <xf numFmtId="0" fontId="33" fillId="12" borderId="0" xfId="0" applyFont="1" applyFill="1" applyAlignment="1">
      <alignment horizontal="center" vertical="center"/>
    </xf>
    <xf numFmtId="0" fontId="0" fillId="12" borderId="0" xfId="0" applyFill="1" applyAlignment="1">
      <alignment vertical="center"/>
    </xf>
    <xf numFmtId="0" fontId="29" fillId="0" borderId="38" xfId="0" applyFont="1" applyBorder="1" applyAlignment="1">
      <alignment vertical="top"/>
    </xf>
    <xf numFmtId="0" fontId="34" fillId="10" borderId="28" xfId="0" applyFont="1" applyFill="1" applyBorder="1" applyAlignment="1">
      <alignment vertical="center" wrapText="1"/>
    </xf>
    <xf numFmtId="0" fontId="34" fillId="10" borderId="41" xfId="0" applyFont="1" applyFill="1" applyBorder="1" applyAlignment="1">
      <alignment vertical="center" wrapText="1"/>
    </xf>
    <xf numFmtId="0" fontId="37" fillId="0" borderId="77" xfId="0" applyFont="1" applyBorder="1" applyAlignment="1">
      <alignment horizontal="center" vertical="center"/>
    </xf>
    <xf numFmtId="0" fontId="35" fillId="0" borderId="35" xfId="0" applyFont="1" applyBorder="1" applyAlignment="1">
      <alignment horizontal="center" vertical="center"/>
    </xf>
    <xf numFmtId="0" fontId="37" fillId="0" borderId="35" xfId="0" applyFont="1" applyBorder="1" applyAlignment="1">
      <alignment horizontal="center" vertical="center"/>
    </xf>
    <xf numFmtId="0" fontId="35" fillId="0" borderId="35" xfId="0" applyFont="1" applyBorder="1" applyAlignment="1">
      <alignment horizontal="center" vertical="center" wrapText="1"/>
    </xf>
    <xf numFmtId="0" fontId="35" fillId="0" borderId="78" xfId="0" applyFont="1" applyBorder="1" applyAlignment="1">
      <alignment horizontal="center" vertical="center"/>
    </xf>
    <xf numFmtId="0" fontId="33" fillId="11" borderId="79" xfId="0" applyFont="1" applyFill="1" applyBorder="1" applyAlignment="1" applyProtection="1">
      <alignment horizontal="center" vertical="center"/>
      <protection locked="0"/>
    </xf>
    <xf numFmtId="0" fontId="33" fillId="0" borderId="56" xfId="0" applyFont="1" applyBorder="1" applyAlignment="1" applyProtection="1">
      <alignment horizontal="center" vertical="center"/>
      <protection locked="0"/>
    </xf>
    <xf numFmtId="0" fontId="33" fillId="0" borderId="57" xfId="0" applyFont="1" applyBorder="1" applyAlignment="1" applyProtection="1">
      <alignment horizontal="center" vertical="center"/>
      <protection locked="0"/>
    </xf>
    <xf numFmtId="2" fontId="33" fillId="0" borderId="80" xfId="0" applyNumberFormat="1" applyFont="1" applyBorder="1" applyAlignment="1" applyProtection="1">
      <alignment horizontal="center" vertical="center"/>
      <protection hidden="1"/>
    </xf>
    <xf numFmtId="0" fontId="33" fillId="11" borderId="81" xfId="0" applyFont="1" applyFill="1" applyBorder="1" applyAlignment="1" applyProtection="1">
      <alignment horizontal="center" vertical="center"/>
      <protection locked="0"/>
    </xf>
    <xf numFmtId="0" fontId="0" fillId="0" borderId="3" xfId="0" applyBorder="1" applyAlignment="1">
      <alignment vertical="center"/>
    </xf>
    <xf numFmtId="0" fontId="28" fillId="0" borderId="16" xfId="0" applyFont="1" applyBorder="1" applyAlignment="1">
      <alignment horizontal="center" vertical="center"/>
    </xf>
    <xf numFmtId="0" fontId="28" fillId="0" borderId="23" xfId="0" applyFont="1" applyBorder="1" applyAlignment="1">
      <alignment horizontal="center" vertical="center"/>
    </xf>
    <xf numFmtId="0" fontId="35" fillId="0" borderId="77" xfId="0" applyFont="1" applyBorder="1" applyAlignment="1">
      <alignment horizontal="center" vertical="center"/>
    </xf>
    <xf numFmtId="0" fontId="35" fillId="0" borderId="82" xfId="0" applyFont="1" applyBorder="1" applyAlignment="1">
      <alignment horizontal="center" vertical="center" wrapText="1"/>
    </xf>
    <xf numFmtId="0" fontId="42" fillId="0" borderId="0" xfId="0" applyFont="1"/>
    <xf numFmtId="0" fontId="33" fillId="11" borderId="57" xfId="0" applyFont="1" applyFill="1" applyBorder="1" applyAlignment="1" applyProtection="1">
      <alignment horizontal="center" vertical="center"/>
      <protection locked="0"/>
    </xf>
    <xf numFmtId="0" fontId="33" fillId="0" borderId="83" xfId="0" applyFont="1" applyBorder="1"/>
    <xf numFmtId="0" fontId="33" fillId="0" borderId="84" xfId="0" applyFont="1" applyBorder="1" applyAlignment="1" applyProtection="1">
      <alignment horizontal="center" vertical="center"/>
      <protection locked="0"/>
    </xf>
    <xf numFmtId="0" fontId="33" fillId="0" borderId="81" xfId="0" applyFont="1" applyBorder="1" applyAlignment="1" applyProtection="1">
      <alignment horizontal="center" vertical="center"/>
      <protection locked="0"/>
    </xf>
    <xf numFmtId="0" fontId="33" fillId="0" borderId="56" xfId="0" applyFont="1" applyBorder="1" applyAlignment="1" applyProtection="1">
      <alignment horizontal="center" vertical="center" wrapText="1"/>
      <protection locked="0"/>
    </xf>
    <xf numFmtId="0" fontId="33" fillId="0" borderId="80" xfId="0" applyFont="1" applyBorder="1" applyAlignment="1" applyProtection="1">
      <alignment horizontal="center" vertical="center"/>
      <protection locked="0"/>
    </xf>
    <xf numFmtId="0" fontId="33" fillId="0" borderId="85" xfId="0" applyFont="1" applyBorder="1" applyAlignment="1" applyProtection="1">
      <alignment horizontal="center" vertical="center"/>
      <protection locked="0"/>
    </xf>
    <xf numFmtId="0" fontId="33" fillId="0" borderId="54" xfId="0" applyFont="1" applyBorder="1" applyAlignment="1" applyProtection="1">
      <alignment horizontal="center" vertical="center"/>
      <protection locked="0"/>
    </xf>
    <xf numFmtId="0" fontId="33" fillId="0" borderId="54" xfId="0" applyFont="1" applyBorder="1" applyAlignment="1" applyProtection="1">
      <alignment horizontal="center" vertical="center" wrapText="1"/>
      <protection locked="0"/>
    </xf>
    <xf numFmtId="0" fontId="33" fillId="11" borderId="54" xfId="0" applyFont="1" applyFill="1" applyBorder="1" applyAlignment="1" applyProtection="1">
      <alignment horizontal="center" vertical="center"/>
      <protection locked="0"/>
    </xf>
    <xf numFmtId="0" fontId="33" fillId="0" borderId="86" xfId="0" applyFont="1" applyBorder="1" applyAlignment="1" applyProtection="1">
      <alignment horizontal="center" vertical="center"/>
      <protection locked="0"/>
    </xf>
    <xf numFmtId="0" fontId="29" fillId="0" borderId="87" xfId="0" applyFont="1" applyBorder="1" applyAlignment="1">
      <alignment horizontal="center" vertical="center"/>
    </xf>
    <xf numFmtId="0" fontId="29" fillId="0" borderId="87" xfId="0" applyFont="1" applyBorder="1" applyAlignment="1">
      <alignment horizontal="center" vertical="center" wrapText="1"/>
    </xf>
    <xf numFmtId="0" fontId="29" fillId="0" borderId="88" xfId="0" applyFont="1" applyBorder="1" applyAlignment="1">
      <alignment horizontal="center" vertical="center" wrapText="1"/>
    </xf>
    <xf numFmtId="0" fontId="29" fillId="0" borderId="89" xfId="0" applyFont="1" applyBorder="1" applyAlignment="1">
      <alignment horizontal="center" vertical="center"/>
    </xf>
    <xf numFmtId="0" fontId="35" fillId="4" borderId="0" xfId="0" applyFont="1" applyFill="1" applyAlignment="1">
      <alignment vertical="center"/>
    </xf>
    <xf numFmtId="0" fontId="29" fillId="4" borderId="0" xfId="0" applyFont="1" applyFill="1" applyAlignment="1">
      <alignment vertical="center"/>
    </xf>
    <xf numFmtId="0" fontId="33" fillId="0" borderId="79" xfId="0" applyFont="1" applyBorder="1" applyAlignment="1" applyProtection="1">
      <alignment vertical="center"/>
      <protection locked="0"/>
    </xf>
    <xf numFmtId="0" fontId="33" fillId="0" borderId="57" xfId="0" applyFont="1" applyBorder="1" applyAlignment="1" applyProtection="1">
      <alignment vertical="center"/>
      <protection locked="0"/>
    </xf>
    <xf numFmtId="0" fontId="33" fillId="11" borderId="43" xfId="0" applyFont="1" applyFill="1" applyBorder="1" applyAlignment="1" applyProtection="1">
      <alignment horizontal="left" vertical="center"/>
      <protection locked="0"/>
    </xf>
    <xf numFmtId="0" fontId="33" fillId="0" borderId="81" xfId="0" applyFont="1" applyBorder="1" applyAlignment="1" applyProtection="1">
      <alignment vertical="center"/>
      <protection locked="0"/>
    </xf>
    <xf numFmtId="0" fontId="33" fillId="0" borderId="56" xfId="0" applyFont="1" applyBorder="1" applyAlignment="1" applyProtection="1">
      <alignment vertical="center"/>
      <protection locked="0"/>
    </xf>
    <xf numFmtId="0" fontId="33" fillId="11" borderId="90" xfId="0" applyFont="1" applyFill="1" applyBorder="1" applyAlignment="1" applyProtection="1">
      <alignment horizontal="left" vertical="center"/>
      <protection locked="0"/>
    </xf>
    <xf numFmtId="0" fontId="33" fillId="0" borderId="80" xfId="0" applyFont="1" applyBorder="1" applyAlignment="1" applyProtection="1">
      <alignment vertical="center"/>
      <protection locked="0"/>
    </xf>
    <xf numFmtId="0" fontId="33" fillId="0" borderId="85" xfId="0" applyFont="1" applyBorder="1" applyAlignment="1" applyProtection="1">
      <alignment vertical="center"/>
      <protection locked="0"/>
    </xf>
    <xf numFmtId="0" fontId="33" fillId="0" borderId="54" xfId="0" applyFont="1" applyBorder="1" applyAlignment="1" applyProtection="1">
      <alignment vertical="center"/>
      <protection locked="0"/>
    </xf>
    <xf numFmtId="0" fontId="33" fillId="11" borderId="91" xfId="0" applyFont="1" applyFill="1" applyBorder="1" applyAlignment="1" applyProtection="1">
      <alignment horizontal="left" vertical="center"/>
      <protection locked="0"/>
    </xf>
    <xf numFmtId="0" fontId="33" fillId="0" borderId="86" xfId="0" applyFont="1" applyBorder="1" applyAlignment="1" applyProtection="1">
      <alignment vertical="center"/>
      <protection locked="0"/>
    </xf>
    <xf numFmtId="0" fontId="34" fillId="0" borderId="92" xfId="0" applyFont="1" applyBorder="1" applyAlignment="1">
      <alignment horizontal="center" vertical="center"/>
    </xf>
    <xf numFmtId="0" fontId="29" fillId="0" borderId="93" xfId="0" applyFont="1" applyBorder="1" applyAlignment="1">
      <alignment horizontal="center" vertical="center"/>
    </xf>
    <xf numFmtId="0" fontId="34" fillId="0" borderId="93" xfId="0" applyFont="1" applyBorder="1" applyAlignment="1">
      <alignment horizontal="center" vertical="center"/>
    </xf>
    <xf numFmtId="0" fontId="29" fillId="0" borderId="93" xfId="0" applyFont="1" applyBorder="1" applyAlignment="1">
      <alignment horizontal="center" vertical="center" wrapText="1"/>
    </xf>
    <xf numFmtId="2" fontId="33" fillId="0" borderId="57" xfId="0" applyNumberFormat="1" applyFont="1" applyBorder="1" applyAlignment="1" applyProtection="1">
      <alignment vertical="center"/>
      <protection hidden="1"/>
    </xf>
    <xf numFmtId="0" fontId="0" fillId="4" borderId="0" xfId="0" applyFill="1"/>
    <xf numFmtId="0" fontId="33" fillId="11" borderId="85" xfId="0" applyFont="1" applyFill="1" applyBorder="1" applyAlignment="1" applyProtection="1">
      <alignment horizontal="center" vertical="center"/>
      <protection locked="0"/>
    </xf>
    <xf numFmtId="2" fontId="33" fillId="0" borderId="54" xfId="0" applyNumberFormat="1" applyFont="1" applyBorder="1" applyAlignment="1" applyProtection="1">
      <alignment vertical="center"/>
      <protection hidden="1"/>
    </xf>
    <xf numFmtId="3" fontId="33" fillId="0" borderId="57" xfId="0" applyNumberFormat="1" applyFont="1" applyBorder="1" applyAlignment="1" applyProtection="1">
      <alignment horizontal="center" vertical="center"/>
      <protection locked="0"/>
    </xf>
    <xf numFmtId="0" fontId="29" fillId="0" borderId="94" xfId="0" applyFont="1" applyBorder="1" applyAlignment="1">
      <alignment horizontal="center" vertical="center"/>
    </xf>
    <xf numFmtId="0" fontId="29" fillId="0" borderId="28" xfId="0" applyFont="1" applyBorder="1" applyAlignment="1">
      <alignment horizontal="center" vertical="center"/>
    </xf>
    <xf numFmtId="0" fontId="29" fillId="0" borderId="41" xfId="0" applyFont="1" applyBorder="1" applyAlignment="1">
      <alignment horizontal="center" vertical="center"/>
    </xf>
    <xf numFmtId="0" fontId="33" fillId="0" borderId="66"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33" fillId="0" borderId="95" xfId="0" applyFont="1" applyBorder="1" applyAlignment="1" applyProtection="1">
      <alignment horizontal="center" vertical="center"/>
      <protection locked="0"/>
    </xf>
    <xf numFmtId="0" fontId="33" fillId="0" borderId="96" xfId="0" applyFont="1" applyBorder="1" applyAlignment="1" applyProtection="1">
      <alignment horizontal="center" vertical="center"/>
      <protection locked="0"/>
    </xf>
    <xf numFmtId="0" fontId="37" fillId="13" borderId="97" xfId="0" applyFont="1" applyFill="1" applyBorder="1" applyAlignment="1">
      <alignment horizontal="center" vertical="center"/>
    </xf>
    <xf numFmtId="0" fontId="37" fillId="13" borderId="41" xfId="0" applyFont="1" applyFill="1" applyBorder="1" applyAlignment="1">
      <alignment horizontal="center" vertical="center"/>
    </xf>
    <xf numFmtId="0" fontId="37" fillId="13" borderId="98" xfId="0" applyFont="1" applyFill="1" applyBorder="1" applyAlignment="1">
      <alignment horizontal="center" vertical="center" wrapText="1"/>
    </xf>
    <xf numFmtId="0" fontId="37" fillId="0" borderId="0" xfId="0" applyFont="1" applyAlignment="1">
      <alignment horizontal="center" vertical="center"/>
    </xf>
    <xf numFmtId="0" fontId="10" fillId="14" borderId="18" xfId="0" applyFont="1" applyFill="1" applyBorder="1"/>
    <xf numFmtId="0" fontId="10" fillId="0" borderId="18" xfId="0" applyFont="1" applyBorder="1"/>
    <xf numFmtId="0" fontId="10" fillId="0" borderId="99" xfId="0" applyFont="1" applyBorder="1"/>
    <xf numFmtId="0" fontId="45" fillId="0" borderId="100" xfId="0" applyFont="1" applyBorder="1" applyAlignment="1">
      <alignment vertical="center"/>
    </xf>
    <xf numFmtId="0" fontId="45" fillId="0" borderId="99" xfId="0" applyFont="1" applyBorder="1" applyAlignment="1">
      <alignment vertical="center"/>
    </xf>
    <xf numFmtId="0" fontId="45" fillId="0" borderId="18" xfId="0" applyFont="1" applyBorder="1" applyAlignment="1">
      <alignment vertical="center"/>
    </xf>
    <xf numFmtId="0" fontId="10" fillId="0" borderId="0" xfId="0" applyFont="1"/>
    <xf numFmtId="0" fontId="10" fillId="14" borderId="99" xfId="0" applyFont="1" applyFill="1" applyBorder="1"/>
    <xf numFmtId="0" fontId="10" fillId="0" borderId="32" xfId="0" applyFont="1" applyBorder="1"/>
    <xf numFmtId="0" fontId="45" fillId="0" borderId="33" xfId="0" applyFont="1" applyBorder="1" applyAlignment="1">
      <alignment vertical="center"/>
    </xf>
    <xf numFmtId="0" fontId="45" fillId="0" borderId="0" xfId="0" applyFont="1" applyAlignment="1">
      <alignment vertical="center"/>
    </xf>
    <xf numFmtId="0" fontId="46" fillId="0" borderId="0" xfId="0" applyFont="1"/>
    <xf numFmtId="1" fontId="33" fillId="0" borderId="56" xfId="0" applyNumberFormat="1" applyFont="1" applyBorder="1" applyAlignment="1" applyProtection="1">
      <alignment horizontal="center" vertical="center"/>
      <protection locked="0"/>
    </xf>
    <xf numFmtId="1" fontId="33" fillId="0" borderId="57" xfId="0" applyNumberFormat="1" applyFont="1" applyBorder="1" applyAlignment="1" applyProtection="1">
      <alignment horizontal="center" vertical="center"/>
      <protection locked="0"/>
    </xf>
    <xf numFmtId="1" fontId="33" fillId="0" borderId="54" xfId="0" applyNumberFormat="1" applyFont="1" applyBorder="1" applyAlignment="1" applyProtection="1">
      <alignment horizontal="center" vertical="center"/>
      <protection locked="0"/>
    </xf>
    <xf numFmtId="0" fontId="27" fillId="16" borderId="11" xfId="2" applyFont="1" applyFill="1" applyBorder="1" applyAlignment="1" applyProtection="1">
      <alignment horizontal="center" vertical="center"/>
      <protection locked="0"/>
    </xf>
    <xf numFmtId="0" fontId="0" fillId="16" borderId="12" xfId="0" applyFill="1" applyBorder="1" applyAlignment="1" applyProtection="1">
      <alignment horizontal="center" vertical="center" wrapText="1"/>
      <protection locked="0"/>
    </xf>
    <xf numFmtId="3" fontId="0" fillId="16" borderId="12" xfId="0" applyNumberFormat="1" applyFill="1" applyBorder="1" applyAlignment="1" applyProtection="1">
      <alignment horizontal="right" vertical="center" wrapText="1" indent="1"/>
      <protection locked="0"/>
    </xf>
    <xf numFmtId="0" fontId="0" fillId="0" borderId="103" xfId="0" applyBorder="1" applyAlignment="1">
      <alignment horizontal="left" vertical="center" wrapText="1" indent="1"/>
    </xf>
    <xf numFmtId="0" fontId="28" fillId="10" borderId="102" xfId="0" applyFont="1" applyFill="1" applyBorder="1" applyAlignment="1" applyProtection="1">
      <alignment horizontal="center" vertical="center" wrapText="1"/>
      <protection locked="0"/>
    </xf>
    <xf numFmtId="3" fontId="28" fillId="10" borderId="102" xfId="0" applyNumberFormat="1" applyFont="1" applyFill="1" applyBorder="1" applyAlignment="1" applyProtection="1">
      <alignment horizontal="right" vertical="center" wrapText="1" indent="1"/>
      <protection locked="0"/>
    </xf>
    <xf numFmtId="0" fontId="28" fillId="10" borderId="102" xfId="0" applyFont="1" applyFill="1" applyBorder="1" applyAlignment="1" applyProtection="1">
      <alignment vertical="center" wrapText="1"/>
      <protection locked="0"/>
    </xf>
    <xf numFmtId="0" fontId="0" fillId="0" borderId="0" xfId="0" applyAlignment="1">
      <alignment horizontal="left" vertical="center" indent="1"/>
    </xf>
    <xf numFmtId="0" fontId="5" fillId="0" borderId="105" xfId="2" applyFont="1" applyBorder="1" applyAlignment="1" applyProtection="1">
      <alignment horizontal="right" vertical="center"/>
    </xf>
    <xf numFmtId="0" fontId="0" fillId="0" borderId="107" xfId="0" applyBorder="1" applyAlignment="1">
      <alignment horizontal="center" vertical="center" wrapText="1"/>
    </xf>
    <xf numFmtId="165" fontId="5" fillId="0" borderId="107" xfId="2" applyNumberFormat="1" applyFont="1" applyBorder="1" applyAlignment="1" applyProtection="1">
      <alignment horizontal="right" vertical="center"/>
    </xf>
    <xf numFmtId="0" fontId="9" fillId="0" borderId="107" xfId="0" applyFont="1" applyBorder="1" applyAlignment="1">
      <alignment horizontal="left" vertical="center" wrapText="1"/>
    </xf>
    <xf numFmtId="0" fontId="16" fillId="8" borderId="20" xfId="0" applyFont="1" applyFill="1" applyBorder="1" applyAlignment="1">
      <alignment horizontal="left" vertical="center" wrapText="1" indent="1"/>
    </xf>
    <xf numFmtId="0" fontId="0" fillId="8" borderId="20" xfId="0" applyFill="1" applyBorder="1" applyAlignment="1">
      <alignment horizontal="left" vertical="center" wrapText="1" indent="1"/>
    </xf>
    <xf numFmtId="0" fontId="17" fillId="9" borderId="20" xfId="0" applyFont="1" applyFill="1" applyBorder="1" applyAlignment="1">
      <alignment horizontal="left" vertical="center" indent="1"/>
    </xf>
    <xf numFmtId="0" fontId="48" fillId="0" borderId="108" xfId="3" applyFont="1" applyFill="1" applyBorder="1" applyAlignment="1">
      <alignment horizontal="center"/>
    </xf>
    <xf numFmtId="0" fontId="48" fillId="0" borderId="109" xfId="3" applyFont="1" applyFill="1" applyBorder="1" applyAlignment="1">
      <alignment horizontal="center"/>
    </xf>
    <xf numFmtId="0" fontId="49" fillId="0" borderId="109" xfId="0" applyFont="1" applyBorder="1" applyAlignment="1">
      <alignment horizontal="left" vertical="center" wrapText="1" indent="1"/>
    </xf>
    <xf numFmtId="167" fontId="48" fillId="0" borderId="109" xfId="3" applyNumberFormat="1" applyFont="1" applyFill="1" applyBorder="1" applyAlignment="1">
      <alignment horizontal="center" wrapText="1"/>
    </xf>
    <xf numFmtId="0" fontId="50" fillId="0" borderId="109" xfId="1" applyFont="1" applyFill="1" applyBorder="1" applyAlignment="1" applyProtection="1">
      <alignment horizontal="center"/>
    </xf>
    <xf numFmtId="0" fontId="50" fillId="0" borderId="110" xfId="1" applyFont="1" applyFill="1" applyBorder="1" applyAlignment="1" applyProtection="1">
      <alignment horizontal="center"/>
    </xf>
    <xf numFmtId="0" fontId="20" fillId="0" borderId="108" xfId="3" applyFont="1" applyFill="1" applyBorder="1" applyAlignment="1">
      <alignment horizontal="center"/>
    </xf>
    <xf numFmtId="0" fontId="20" fillId="0" borderId="109" xfId="3" applyFont="1" applyFill="1" applyBorder="1" applyAlignment="1">
      <alignment horizontal="center"/>
    </xf>
    <xf numFmtId="0" fontId="21" fillId="0" borderId="109" xfId="0" applyFont="1" applyBorder="1" applyAlignment="1">
      <alignment horizontal="left" vertical="center" wrapText="1" indent="1"/>
    </xf>
    <xf numFmtId="167" fontId="20" fillId="0" borderId="109" xfId="3" applyNumberFormat="1" applyFont="1" applyFill="1" applyBorder="1" applyAlignment="1">
      <alignment horizontal="center" wrapText="1"/>
    </xf>
    <xf numFmtId="0" fontId="12" fillId="0" borderId="112" xfId="2" applyFont="1" applyFill="1" applyBorder="1" applyAlignment="1" applyProtection="1">
      <alignment horizontal="left"/>
    </xf>
    <xf numFmtId="0" fontId="0" fillId="0" borderId="111" xfId="0" applyBorder="1" applyAlignment="1">
      <alignment horizontal="left" vertical="center" wrapText="1"/>
    </xf>
    <xf numFmtId="0" fontId="0" fillId="0" borderId="111" xfId="0" applyBorder="1" applyAlignment="1">
      <alignment horizontal="left" vertical="center" wrapText="1" indent="1"/>
    </xf>
    <xf numFmtId="3" fontId="0" fillId="0" borderId="111" xfId="0" applyNumberFormat="1" applyBorder="1" applyAlignment="1">
      <alignment horizontal="right" vertical="center" indent="1"/>
    </xf>
    <xf numFmtId="4" fontId="0" fillId="0" borderId="111" xfId="0" applyNumberFormat="1" applyBorder="1" applyAlignment="1">
      <alignment horizontal="right" vertical="center" indent="1"/>
    </xf>
    <xf numFmtId="0" fontId="0" fillId="0" borderId="111" xfId="0" applyBorder="1" applyAlignment="1">
      <alignment horizontal="center" vertical="center"/>
    </xf>
    <xf numFmtId="3" fontId="0" fillId="0" borderId="113" xfId="0" applyNumberFormat="1" applyBorder="1" applyAlignment="1">
      <alignment horizontal="right" vertical="center" wrapText="1" indent="1"/>
    </xf>
    <xf numFmtId="0" fontId="47" fillId="10" borderId="114" xfId="2" applyFont="1" applyFill="1" applyBorder="1" applyAlignment="1" applyProtection="1">
      <alignment horizontal="center" vertical="center"/>
      <protection locked="0"/>
    </xf>
    <xf numFmtId="0" fontId="51" fillId="0" borderId="0" xfId="0" applyFont="1" applyAlignment="1">
      <alignment horizontal="left" vertical="center" indent="1"/>
    </xf>
    <xf numFmtId="0" fontId="28" fillId="0" borderId="111" xfId="0" applyFont="1" applyBorder="1" applyAlignment="1">
      <alignment vertical="center" wrapText="1"/>
    </xf>
    <xf numFmtId="0" fontId="28" fillId="0" borderId="111" xfId="0" applyFont="1" applyBorder="1" applyAlignment="1">
      <alignment horizontal="center" vertical="center" wrapText="1"/>
    </xf>
    <xf numFmtId="0" fontId="28" fillId="0" borderId="113" xfId="0" applyFont="1" applyBorder="1" applyAlignment="1">
      <alignment vertical="center" wrapText="1"/>
    </xf>
    <xf numFmtId="0" fontId="47" fillId="0" borderId="112" xfId="2" applyFont="1" applyFill="1" applyBorder="1" applyAlignment="1" applyProtection="1">
      <alignment horizontal="center" vertical="center"/>
    </xf>
    <xf numFmtId="0" fontId="28" fillId="0" borderId="111" xfId="0" applyFont="1" applyBorder="1" applyAlignment="1">
      <alignment horizontal="right" vertical="center"/>
    </xf>
    <xf numFmtId="3" fontId="28" fillId="0" borderId="111" xfId="0" applyNumberFormat="1" applyFont="1" applyBorder="1" applyAlignment="1">
      <alignment horizontal="right" vertical="center" wrapText="1" indent="1"/>
    </xf>
    <xf numFmtId="0" fontId="28" fillId="0" borderId="111" xfId="0" applyFont="1" applyBorder="1" applyAlignment="1">
      <alignment horizontal="left" vertical="center" wrapText="1"/>
    </xf>
    <xf numFmtId="0" fontId="28" fillId="10" borderId="115" xfId="0" applyFont="1" applyFill="1" applyBorder="1" applyAlignment="1" applyProtection="1">
      <alignment horizontal="center" vertical="center" wrapText="1"/>
      <protection locked="0"/>
    </xf>
    <xf numFmtId="0" fontId="50" fillId="0" borderId="109" xfId="1" applyFont="1" applyFill="1" applyBorder="1" applyAlignment="1" applyProtection="1">
      <alignment horizontal="center" wrapText="1"/>
    </xf>
    <xf numFmtId="0" fontId="22" fillId="0" borderId="16" xfId="2" applyFont="1" applyBorder="1" applyAlignment="1" applyProtection="1">
      <alignment horizontal="right" vertical="center"/>
    </xf>
    <xf numFmtId="0" fontId="22" fillId="0" borderId="17" xfId="2" applyFont="1" applyFill="1" applyBorder="1" applyAlignment="1" applyProtection="1">
      <alignment vertical="center"/>
    </xf>
    <xf numFmtId="0" fontId="22" fillId="0" borderId="0" xfId="2" applyFont="1" applyFill="1" applyBorder="1" applyAlignment="1" applyProtection="1">
      <alignment vertical="center"/>
    </xf>
    <xf numFmtId="165" fontId="0" fillId="0" borderId="16" xfId="0" applyNumberFormat="1" applyBorder="1" applyAlignment="1">
      <alignment vertical="center" wrapText="1"/>
    </xf>
    <xf numFmtId="0" fontId="0" fillId="0" borderId="111" xfId="0" applyBorder="1" applyAlignment="1">
      <alignment horizontal="right" vertical="center"/>
    </xf>
    <xf numFmtId="0" fontId="0" fillId="0" borderId="111" xfId="0" applyBorder="1" applyAlignment="1">
      <alignment horizontal="center" vertical="center" wrapText="1"/>
    </xf>
    <xf numFmtId="4" fontId="0" fillId="0" borderId="111" xfId="0" applyNumberFormat="1" applyBorder="1" applyAlignment="1">
      <alignment vertical="center"/>
    </xf>
    <xf numFmtId="0" fontId="0" fillId="0" borderId="0" xfId="0" applyAlignment="1">
      <alignment horizontal="center" vertical="center" wrapText="1"/>
    </xf>
    <xf numFmtId="0" fontId="9" fillId="0" borderId="0" xfId="0" applyFont="1" applyAlignment="1">
      <alignment horizontal="left" vertical="center" wrapText="1"/>
    </xf>
    <xf numFmtId="165" fontId="0" fillId="0" borderId="0" xfId="0" applyNumberFormat="1" applyAlignment="1">
      <alignment horizontal="left" vertical="center" wrapText="1"/>
    </xf>
    <xf numFmtId="0" fontId="9" fillId="0" borderId="0" xfId="0" applyFont="1" applyAlignment="1">
      <alignment horizontal="center" vertical="center" wrapText="1"/>
    </xf>
    <xf numFmtId="3" fontId="0" fillId="0" borderId="0" xfId="0" applyNumberFormat="1" applyAlignment="1">
      <alignment horizontal="right" vertical="center" wrapText="1" indent="1"/>
    </xf>
    <xf numFmtId="0" fontId="0" fillId="0" borderId="0" xfId="0" applyAlignment="1">
      <alignment vertical="center" wrapText="1"/>
    </xf>
    <xf numFmtId="0" fontId="7" fillId="0" borderId="0" xfId="0" applyFont="1" applyAlignment="1">
      <alignment vertical="center"/>
    </xf>
    <xf numFmtId="0" fontId="16" fillId="8" borderId="0" xfId="0" applyFont="1" applyFill="1" applyAlignment="1">
      <alignment horizontal="left" vertical="center" wrapText="1" indent="1"/>
    </xf>
    <xf numFmtId="0" fontId="0" fillId="8" borderId="0" xfId="0" applyFill="1" applyAlignment="1">
      <alignment horizontal="left" vertical="center" wrapText="1" indent="1"/>
    </xf>
    <xf numFmtId="0" fontId="17" fillId="9" borderId="0" xfId="0" applyFont="1" applyFill="1" applyAlignment="1">
      <alignment horizontal="left" vertical="center" indent="1"/>
    </xf>
    <xf numFmtId="0" fontId="17" fillId="5" borderId="0" xfId="0" applyFont="1" applyFill="1" applyAlignment="1">
      <alignment horizontal="left" vertical="center" indent="1"/>
    </xf>
    <xf numFmtId="3" fontId="28" fillId="0" borderId="129" xfId="0" applyNumberFormat="1" applyFont="1" applyBorder="1" applyAlignment="1">
      <alignment horizontal="right" vertical="center" wrapText="1" indent="1"/>
    </xf>
    <xf numFmtId="3" fontId="28" fillId="0" borderId="111" xfId="0" applyNumberFormat="1" applyFont="1" applyBorder="1" applyAlignment="1">
      <alignment horizontal="right" vertical="center" wrapText="1"/>
    </xf>
    <xf numFmtId="0" fontId="0" fillId="0" borderId="0" xfId="0" applyAlignment="1">
      <alignment horizontal="left" vertical="center"/>
    </xf>
    <xf numFmtId="0" fontId="33" fillId="0" borderId="37" xfId="0" quotePrefix="1" applyFont="1" applyBorder="1" applyAlignment="1" applyProtection="1">
      <alignment horizontal="center" vertical="center"/>
      <protection locked="0"/>
    </xf>
    <xf numFmtId="0" fontId="57" fillId="0" borderId="0" xfId="13" applyFont="1"/>
    <xf numFmtId="0" fontId="56" fillId="0" borderId="0" xfId="13"/>
    <xf numFmtId="14" fontId="56" fillId="0" borderId="0" xfId="13" applyNumberFormat="1"/>
    <xf numFmtId="0" fontId="59" fillId="0" borderId="0" xfId="13" applyFont="1" applyAlignment="1">
      <alignment vertical="top"/>
    </xf>
    <xf numFmtId="0" fontId="60" fillId="0" borderId="0" xfId="13" applyFont="1" applyAlignment="1">
      <alignment horizontal="right" vertical="top"/>
    </xf>
    <xf numFmtId="0" fontId="56" fillId="0" borderId="16" xfId="13" applyBorder="1"/>
    <xf numFmtId="15" fontId="56" fillId="0" borderId="0" xfId="13" applyNumberFormat="1"/>
    <xf numFmtId="0" fontId="62" fillId="0" borderId="0" xfId="13" applyFont="1"/>
    <xf numFmtId="0" fontId="60" fillId="0" borderId="0" xfId="13" applyFont="1" applyAlignment="1">
      <alignment horizontal="left"/>
    </xf>
    <xf numFmtId="0" fontId="60" fillId="0" borderId="0" xfId="13" applyFont="1"/>
    <xf numFmtId="0" fontId="56" fillId="0" borderId="0" xfId="13" applyAlignment="1">
      <alignment horizontal="left" vertical="top" indent="3"/>
    </xf>
    <xf numFmtId="0" fontId="59" fillId="0" borderId="0" xfId="13" applyFont="1" applyAlignment="1">
      <alignment horizontal="left" vertical="top" indent="2"/>
    </xf>
    <xf numFmtId="0" fontId="59" fillId="0" borderId="0" xfId="13" applyFont="1" applyAlignment="1">
      <alignment horizontal="left" vertical="top" indent="4"/>
    </xf>
    <xf numFmtId="0" fontId="26" fillId="0" borderId="0" xfId="13" applyFont="1" applyAlignment="1">
      <alignment vertical="top"/>
    </xf>
    <xf numFmtId="0" fontId="60" fillId="0" borderId="0" xfId="13" applyFont="1" applyAlignment="1">
      <alignment horizontal="left" vertical="top" indent="3"/>
    </xf>
    <xf numFmtId="0" fontId="63" fillId="0" borderId="0" xfId="13" applyFont="1" applyAlignment="1">
      <alignment horizontal="left" vertical="top" wrapText="1"/>
    </xf>
    <xf numFmtId="0" fontId="60" fillId="0" borderId="0" xfId="13" applyFont="1" applyAlignment="1">
      <alignment horizontal="left" indent="1"/>
    </xf>
    <xf numFmtId="0" fontId="60" fillId="0" borderId="116" xfId="13" applyFont="1" applyBorder="1" applyAlignment="1">
      <alignment horizontal="center" vertical="center" wrapText="1"/>
    </xf>
    <xf numFmtId="0" fontId="60" fillId="0" borderId="117" xfId="13" applyFont="1" applyBorder="1" applyAlignment="1">
      <alignment horizontal="center" vertical="center" wrapText="1"/>
    </xf>
    <xf numFmtId="0" fontId="60" fillId="0" borderId="117" xfId="13" applyFont="1" applyBorder="1" applyAlignment="1">
      <alignment horizontal="center" vertical="center"/>
    </xf>
    <xf numFmtId="0" fontId="60" fillId="0" borderId="116" xfId="13" applyFont="1" applyBorder="1" applyAlignment="1">
      <alignment horizontal="center" vertical="center"/>
    </xf>
    <xf numFmtId="0" fontId="60" fillId="0" borderId="117" xfId="13" applyFont="1" applyBorder="1" applyAlignment="1">
      <alignment horizontal="center" vertical="top" wrapText="1"/>
    </xf>
    <xf numFmtId="0" fontId="65" fillId="17" borderId="33" xfId="13" applyFont="1" applyFill="1" applyBorder="1" applyAlignment="1">
      <alignment horizontal="center" vertical="center"/>
    </xf>
    <xf numFmtId="0" fontId="65" fillId="17" borderId="18" xfId="13" applyFont="1" applyFill="1" applyBorder="1" applyAlignment="1">
      <alignment horizontal="center" vertical="center"/>
    </xf>
    <xf numFmtId="0" fontId="66" fillId="17" borderId="33" xfId="13" applyFont="1" applyFill="1" applyBorder="1" applyAlignment="1">
      <alignment horizontal="center" vertical="center" wrapText="1"/>
    </xf>
    <xf numFmtId="3" fontId="65" fillId="17" borderId="18" xfId="13" applyNumberFormat="1" applyFont="1" applyFill="1" applyBorder="1" applyAlignment="1">
      <alignment horizontal="center" vertical="center"/>
    </xf>
    <xf numFmtId="0" fontId="60" fillId="17" borderId="33" xfId="13" applyFont="1" applyFill="1" applyBorder="1" applyAlignment="1">
      <alignment horizontal="center" vertical="center"/>
    </xf>
    <xf numFmtId="0" fontId="60" fillId="17" borderId="18" xfId="13" applyFont="1" applyFill="1" applyBorder="1" applyAlignment="1">
      <alignment horizontal="center" vertical="center"/>
    </xf>
    <xf numFmtId="3" fontId="60" fillId="17" borderId="18" xfId="13" applyNumberFormat="1" applyFont="1" applyFill="1" applyBorder="1" applyAlignment="1">
      <alignment horizontal="center" vertical="center"/>
    </xf>
    <xf numFmtId="0" fontId="60" fillId="0" borderId="33" xfId="13" applyFont="1" applyBorder="1" applyAlignment="1">
      <alignment horizontal="center" vertical="center"/>
    </xf>
    <xf numFmtId="0" fontId="60" fillId="0" borderId="18" xfId="13" applyFont="1" applyBorder="1" applyAlignment="1">
      <alignment horizontal="center" vertical="center"/>
    </xf>
    <xf numFmtId="0" fontId="66" fillId="0" borderId="33" xfId="13" applyFont="1" applyBorder="1" applyAlignment="1">
      <alignment horizontal="center" vertical="center"/>
    </xf>
    <xf numFmtId="0" fontId="60" fillId="0" borderId="118" xfId="13" applyFont="1" applyBorder="1" applyAlignment="1">
      <alignment horizontal="center" vertical="center"/>
    </xf>
    <xf numFmtId="0" fontId="66" fillId="0" borderId="18" xfId="13" applyFont="1" applyBorder="1" applyAlignment="1">
      <alignment horizontal="left" vertical="center"/>
    </xf>
    <xf numFmtId="0" fontId="60" fillId="0" borderId="18" xfId="13" applyFont="1" applyBorder="1" applyAlignment="1">
      <alignment horizontal="center" vertical="center" wrapText="1"/>
    </xf>
    <xf numFmtId="0" fontId="60" fillId="0" borderId="0" xfId="13" applyFont="1" applyAlignment="1">
      <alignment vertical="top"/>
    </xf>
    <xf numFmtId="0" fontId="66" fillId="0" borderId="18" xfId="13" applyFont="1" applyBorder="1" applyAlignment="1">
      <alignment horizontal="right" vertical="center"/>
    </xf>
    <xf numFmtId="3" fontId="60" fillId="0" borderId="18" xfId="13" applyNumberFormat="1" applyFont="1" applyBorder="1" applyAlignment="1">
      <alignment horizontal="center" vertical="center"/>
    </xf>
    <xf numFmtId="0" fontId="60" fillId="0" borderId="18" xfId="13" applyFont="1" applyBorder="1" applyAlignment="1">
      <alignment horizontal="left" vertical="center"/>
    </xf>
    <xf numFmtId="0" fontId="60" fillId="0" borderId="0" xfId="13" applyFont="1" applyAlignment="1">
      <alignment horizontal="left" indent="10"/>
    </xf>
    <xf numFmtId="0" fontId="65" fillId="0" borderId="0" xfId="13" applyFont="1"/>
    <xf numFmtId="0" fontId="59" fillId="0" borderId="0" xfId="13" applyFont="1" applyAlignment="1">
      <alignment horizontal="left" vertical="center" wrapText="1" indent="1"/>
    </xf>
    <xf numFmtId="0" fontId="26" fillId="0" borderId="0" xfId="13" applyFont="1"/>
    <xf numFmtId="0" fontId="56" fillId="0" borderId="6" xfId="13" applyBorder="1"/>
    <xf numFmtId="0" fontId="26" fillId="0" borderId="0" xfId="13" applyFont="1" applyAlignment="1">
      <alignment horizontal="right"/>
    </xf>
    <xf numFmtId="0" fontId="63" fillId="0" borderId="0" xfId="13" applyFont="1"/>
    <xf numFmtId="0" fontId="60" fillId="0" borderId="33" xfId="13" applyFont="1" applyBorder="1" applyAlignment="1" applyProtection="1">
      <alignment horizontal="center" vertical="center"/>
      <protection locked="0"/>
    </xf>
    <xf numFmtId="0" fontId="60" fillId="0" borderId="18" xfId="13" applyFont="1" applyBorder="1" applyAlignment="1" applyProtection="1">
      <alignment horizontal="center" vertical="center"/>
      <protection locked="0"/>
    </xf>
    <xf numFmtId="0" fontId="66" fillId="0" borderId="33" xfId="13" applyFont="1" applyBorder="1" applyAlignment="1" applyProtection="1">
      <alignment horizontal="center" vertical="center"/>
      <protection locked="0"/>
    </xf>
    <xf numFmtId="0" fontId="60" fillId="0" borderId="118" xfId="13" applyFont="1" applyBorder="1" applyAlignment="1" applyProtection="1">
      <alignment horizontal="center" vertical="center"/>
      <protection locked="0"/>
    </xf>
    <xf numFmtId="0" fontId="60" fillId="0" borderId="99" xfId="13" applyFont="1" applyBorder="1" applyAlignment="1" applyProtection="1">
      <alignment horizontal="center" vertical="center"/>
      <protection locked="0"/>
    </xf>
    <xf numFmtId="0" fontId="66" fillId="0" borderId="100" xfId="13" applyFont="1" applyBorder="1" applyAlignment="1" applyProtection="1">
      <alignment horizontal="center" vertical="center"/>
      <protection locked="0"/>
    </xf>
    <xf numFmtId="0" fontId="0" fillId="6" borderId="4" xfId="0" applyFill="1" applyBorder="1" applyAlignment="1" applyProtection="1">
      <alignment horizontal="center" vertical="center" wrapText="1"/>
      <protection locked="0"/>
    </xf>
    <xf numFmtId="0" fontId="0" fillId="6" borderId="122" xfId="0" applyFill="1" applyBorder="1" applyAlignment="1" applyProtection="1">
      <alignment horizontal="center" vertical="center" wrapText="1"/>
      <protection locked="0"/>
    </xf>
    <xf numFmtId="165" fontId="0" fillId="6" borderId="123" xfId="0" applyNumberFormat="1" applyFill="1" applyBorder="1" applyAlignment="1" applyProtection="1">
      <alignment horizontal="center" vertical="center" wrapText="1"/>
      <protection locked="0"/>
    </xf>
    <xf numFmtId="165" fontId="0" fillId="6" borderId="124" xfId="0" applyNumberFormat="1" applyFill="1" applyBorder="1" applyAlignment="1" applyProtection="1">
      <alignment horizontal="center" vertical="center" wrapText="1"/>
      <protection locked="0"/>
    </xf>
    <xf numFmtId="3" fontId="0" fillId="16" borderId="125" xfId="0" applyNumberFormat="1" applyFill="1" applyBorder="1" applyAlignment="1" applyProtection="1">
      <alignment horizontal="left" vertical="center" wrapText="1"/>
      <protection locked="0"/>
    </xf>
    <xf numFmtId="3" fontId="0" fillId="16" borderId="103" xfId="0" applyNumberFormat="1" applyFill="1" applyBorder="1" applyAlignment="1" applyProtection="1">
      <alignment horizontal="left" vertical="center" wrapText="1"/>
      <protection locked="0"/>
    </xf>
    <xf numFmtId="3" fontId="0" fillId="16" borderId="128" xfId="0" applyNumberFormat="1" applyFill="1" applyBorder="1" applyAlignment="1" applyProtection="1">
      <alignment horizontal="left" vertical="center" wrapText="1"/>
      <protection locked="0"/>
    </xf>
    <xf numFmtId="167" fontId="20" fillId="0" borderId="126" xfId="3" applyNumberFormat="1" applyFont="1" applyFill="1" applyBorder="1" applyAlignment="1">
      <alignment horizontal="center"/>
    </xf>
    <xf numFmtId="167" fontId="20" fillId="0" borderId="127" xfId="3" applyNumberFormat="1" applyFont="1" applyFill="1" applyBorder="1" applyAlignment="1">
      <alignment horizontal="center"/>
    </xf>
    <xf numFmtId="0" fontId="52" fillId="0" borderId="0" xfId="0" applyFont="1" applyAlignment="1">
      <alignment horizontal="center" vertical="center"/>
    </xf>
    <xf numFmtId="0" fontId="19" fillId="4" borderId="14" xfId="1" applyFont="1" applyFill="1" applyBorder="1" applyAlignment="1" applyProtection="1">
      <alignment horizontal="center" vertical="center"/>
    </xf>
    <xf numFmtId="0" fontId="19" fillId="4" borderId="5" xfId="1" applyFont="1" applyFill="1" applyBorder="1" applyAlignment="1" applyProtection="1">
      <alignment horizontal="center" vertical="center"/>
    </xf>
    <xf numFmtId="0" fontId="19" fillId="4" borderId="8" xfId="1" applyFont="1" applyFill="1" applyBorder="1" applyAlignment="1" applyProtection="1">
      <alignment horizontal="center" vertical="center"/>
    </xf>
    <xf numFmtId="165" fontId="21" fillId="6" borderId="6" xfId="0" applyNumberFormat="1" applyFont="1" applyFill="1" applyBorder="1" applyAlignment="1" applyProtection="1">
      <alignment horizontal="center" vertical="center" wrapText="1"/>
      <protection locked="0"/>
    </xf>
    <xf numFmtId="165" fontId="21" fillId="6" borderId="4" xfId="0" applyNumberFormat="1" applyFont="1" applyFill="1" applyBorder="1" applyAlignment="1" applyProtection="1">
      <alignment horizontal="center" vertical="center" wrapText="1"/>
      <protection locked="0"/>
    </xf>
    <xf numFmtId="0" fontId="11" fillId="7" borderId="4" xfId="5" applyFill="1" applyBorder="1" applyAlignment="1" applyProtection="1">
      <alignment horizontal="center" vertical="center" wrapText="1"/>
      <protection locked="0"/>
    </xf>
    <xf numFmtId="0" fontId="55" fillId="7" borderId="4" xfId="5" applyFont="1" applyFill="1" applyBorder="1" applyAlignment="1" applyProtection="1">
      <alignment horizontal="center" vertical="center" wrapText="1"/>
      <protection locked="0"/>
    </xf>
    <xf numFmtId="166" fontId="70" fillId="15" borderId="6" xfId="0" applyNumberFormat="1" applyFont="1" applyFill="1" applyBorder="1" applyAlignment="1" applyProtection="1">
      <alignment horizontal="center" vertical="center"/>
      <protection locked="0"/>
    </xf>
    <xf numFmtId="166" fontId="70" fillId="15" borderId="10" xfId="0" applyNumberFormat="1" applyFont="1" applyFill="1" applyBorder="1" applyAlignment="1" applyProtection="1">
      <alignment horizontal="center" vertical="center"/>
      <protection locked="0"/>
    </xf>
    <xf numFmtId="0" fontId="19" fillId="4" borderId="3" xfId="1" applyFont="1" applyFill="1" applyBorder="1" applyAlignment="1" applyProtection="1">
      <alignment horizontal="center" vertical="center"/>
    </xf>
    <xf numFmtId="0" fontId="19" fillId="4" borderId="0" xfId="1" applyFont="1" applyFill="1" applyBorder="1" applyAlignment="1" applyProtection="1">
      <alignment horizontal="center" vertical="center"/>
    </xf>
    <xf numFmtId="0" fontId="19" fillId="4" borderId="7" xfId="1" applyFont="1" applyFill="1" applyBorder="1" applyAlignment="1" applyProtection="1">
      <alignment horizontal="center" vertical="center"/>
    </xf>
    <xf numFmtId="0" fontId="28" fillId="10" borderId="102" xfId="0" applyFont="1" applyFill="1" applyBorder="1" applyAlignment="1" applyProtection="1">
      <alignment horizontal="center" vertical="center" wrapText="1"/>
      <protection locked="0"/>
    </xf>
    <xf numFmtId="0" fontId="50" fillId="0" borderId="109" xfId="1" applyFont="1" applyFill="1" applyBorder="1" applyAlignment="1" applyProtection="1">
      <alignment horizontal="center"/>
    </xf>
    <xf numFmtId="0" fontId="53" fillId="0" borderId="24" xfId="1" applyFont="1" applyFill="1" applyBorder="1" applyAlignment="1" applyProtection="1">
      <alignment horizontal="center" vertical="center"/>
    </xf>
    <xf numFmtId="0" fontId="53" fillId="0" borderId="25" xfId="1" applyFont="1" applyFill="1" applyBorder="1" applyAlignment="1" applyProtection="1">
      <alignment horizontal="center" vertical="center"/>
    </xf>
    <xf numFmtId="0" fontId="53" fillId="0" borderId="26" xfId="1" applyFont="1" applyFill="1" applyBorder="1" applyAlignment="1" applyProtection="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54" fillId="16" borderId="6" xfId="0" applyFont="1" applyFill="1" applyBorder="1" applyAlignment="1" applyProtection="1">
      <alignment horizontal="center" vertical="center" wrapText="1"/>
      <protection locked="0"/>
    </xf>
    <xf numFmtId="0" fontId="54" fillId="16" borderId="9" xfId="0" applyFont="1" applyFill="1" applyBorder="1" applyAlignment="1" applyProtection="1">
      <alignment horizontal="center" vertical="center" wrapText="1"/>
      <protection locked="0"/>
    </xf>
    <xf numFmtId="164" fontId="70" fillId="6" borderId="6" xfId="0" applyNumberFormat="1" applyFont="1" applyFill="1" applyBorder="1" applyAlignment="1" applyProtection="1">
      <alignment horizontal="center" vertical="center"/>
      <protection locked="0"/>
    </xf>
    <xf numFmtId="168" fontId="21" fillId="6" borderId="4" xfId="0" applyNumberFormat="1" applyFont="1" applyFill="1" applyBorder="1" applyAlignment="1" applyProtection="1">
      <alignment horizontal="center" vertical="center"/>
      <protection locked="0"/>
    </xf>
    <xf numFmtId="0" fontId="69" fillId="16" borderId="6" xfId="0" applyFont="1" applyFill="1" applyBorder="1" applyAlignment="1" applyProtection="1">
      <alignment horizontal="center" vertical="center" wrapText="1"/>
      <protection locked="0"/>
    </xf>
    <xf numFmtId="165" fontId="69" fillId="16" borderId="4" xfId="0" applyNumberFormat="1" applyFont="1" applyFill="1" applyBorder="1" applyAlignment="1" applyProtection="1">
      <alignment horizontal="center" vertical="center"/>
      <protection locked="0"/>
    </xf>
    <xf numFmtId="0" fontId="11" fillId="16" borderId="6" xfId="5" applyFill="1" applyBorder="1" applyAlignment="1" applyProtection="1">
      <alignment horizontal="center" vertical="center" wrapText="1"/>
      <protection locked="0"/>
    </xf>
    <xf numFmtId="0" fontId="21" fillId="6" borderId="106" xfId="0" applyFont="1" applyFill="1" applyBorder="1" applyAlignment="1" applyProtection="1">
      <alignment horizontal="center" vertical="center" wrapText="1"/>
      <protection locked="0"/>
    </xf>
    <xf numFmtId="0" fontId="9" fillId="0" borderId="107" xfId="0" applyFont="1" applyBorder="1" applyAlignment="1">
      <alignment horizontal="center" vertical="center" wrapText="1"/>
    </xf>
    <xf numFmtId="0" fontId="21" fillId="6" borderId="4" xfId="0" applyFont="1" applyFill="1" applyBorder="1" applyAlignment="1" applyProtection="1">
      <alignment horizontal="center" vertical="center" wrapText="1"/>
      <protection locked="0"/>
    </xf>
    <xf numFmtId="0" fontId="54" fillId="16" borderId="6" xfId="0" quotePrefix="1" applyFont="1" applyFill="1" applyBorder="1" applyAlignment="1" applyProtection="1">
      <alignment horizontal="center" vertical="center" wrapText="1"/>
      <protection locked="0"/>
    </xf>
    <xf numFmtId="0" fontId="54" fillId="16" borderId="10" xfId="0" applyFont="1" applyFill="1" applyBorder="1" applyAlignment="1" applyProtection="1">
      <alignment horizontal="center" vertical="center" wrapText="1"/>
      <protection locked="0"/>
    </xf>
    <xf numFmtId="0" fontId="54" fillId="16" borderId="101" xfId="0" applyFont="1" applyFill="1" applyBorder="1" applyAlignment="1" applyProtection="1">
      <alignment horizontal="center" vertical="center" wrapText="1"/>
      <protection locked="0"/>
    </xf>
    <xf numFmtId="0" fontId="22" fillId="0" borderId="17" xfId="2" applyFont="1" applyBorder="1" applyAlignment="1" applyProtection="1">
      <alignment horizontal="center" vertical="center"/>
    </xf>
    <xf numFmtId="0" fontId="22" fillId="0" borderId="13" xfId="2" applyFont="1" applyBorder="1" applyAlignment="1" applyProtection="1">
      <alignment horizontal="center" vertical="center"/>
    </xf>
    <xf numFmtId="0" fontId="0" fillId="8" borderId="17" xfId="0" applyFill="1" applyBorder="1" applyAlignment="1">
      <alignment horizontal="center" vertical="center" wrapText="1"/>
    </xf>
    <xf numFmtId="0" fontId="21" fillId="6" borderId="6" xfId="0" applyFont="1" applyFill="1" applyBorder="1" applyAlignment="1" applyProtection="1">
      <alignment horizontal="center" vertical="center" wrapText="1"/>
      <protection locked="0"/>
    </xf>
    <xf numFmtId="0" fontId="5" fillId="0" borderId="3" xfId="2" applyFont="1" applyBorder="1" applyAlignment="1" applyProtection="1">
      <alignment horizontal="right" vertical="center"/>
    </xf>
    <xf numFmtId="0" fontId="5" fillId="0" borderId="104" xfId="2" applyFont="1" applyBorder="1" applyAlignment="1" applyProtection="1">
      <alignment horizontal="right" vertical="center"/>
    </xf>
    <xf numFmtId="0" fontId="70" fillId="6" borderId="6" xfId="0" applyFont="1" applyFill="1" applyBorder="1" applyAlignment="1" applyProtection="1">
      <alignment horizontal="center" vertical="center"/>
      <protection locked="0"/>
    </xf>
    <xf numFmtId="0" fontId="15" fillId="16" borderId="18" xfId="4" applyFont="1" applyFill="1" applyBorder="1" applyAlignment="1" applyProtection="1">
      <alignment horizontal="left" vertical="top" wrapText="1"/>
      <protection locked="0"/>
    </xf>
    <xf numFmtId="0" fontId="15" fillId="16" borderId="21" xfId="4" applyFont="1" applyFill="1" applyBorder="1" applyAlignment="1" applyProtection="1">
      <alignment horizontal="left" vertical="top" wrapText="1"/>
      <protection locked="0"/>
    </xf>
    <xf numFmtId="0" fontId="15" fillId="16" borderId="121" xfId="4" applyFont="1" applyFill="1" applyBorder="1" applyAlignment="1" applyProtection="1">
      <alignment horizontal="left" vertical="top" wrapText="1"/>
      <protection locked="0"/>
    </xf>
    <xf numFmtId="0" fontId="15" fillId="16" borderId="22" xfId="4" applyFont="1" applyFill="1" applyBorder="1" applyAlignment="1" applyProtection="1">
      <alignment horizontal="left" vertical="top" wrapText="1"/>
      <protection locked="0"/>
    </xf>
    <xf numFmtId="0" fontId="0" fillId="10" borderId="27"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41" xfId="0" applyFill="1" applyBorder="1" applyAlignment="1">
      <alignment horizontal="center" vertical="center" wrapText="1"/>
    </xf>
    <xf numFmtId="0" fontId="29" fillId="0" borderId="38" xfId="0" applyFont="1" applyBorder="1" applyAlignment="1">
      <alignment horizontal="left" vertical="top"/>
    </xf>
    <xf numFmtId="0" fontId="29" fillId="0" borderId="74" xfId="0" applyFont="1" applyBorder="1" applyAlignment="1">
      <alignment horizontal="left" vertical="top"/>
    </xf>
    <xf numFmtId="0" fontId="33" fillId="11" borderId="58" xfId="0" applyFont="1" applyFill="1" applyBorder="1" applyAlignment="1" applyProtection="1">
      <alignment horizontal="center" vertical="center"/>
      <protection locked="0"/>
    </xf>
    <xf numFmtId="0" fontId="33" fillId="11" borderId="75" xfId="0" applyFont="1" applyFill="1" applyBorder="1" applyAlignment="1" applyProtection="1">
      <alignment horizontal="center" vertical="center"/>
      <protection locked="0"/>
    </xf>
    <xf numFmtId="0" fontId="33" fillId="12" borderId="16" xfId="0" applyFont="1" applyFill="1" applyBorder="1" applyAlignment="1">
      <alignment horizontal="center" vertical="center"/>
    </xf>
    <xf numFmtId="0" fontId="33" fillId="11" borderId="64" xfId="0" applyFont="1" applyFill="1" applyBorder="1" applyAlignment="1" applyProtection="1">
      <alignment horizontal="center" vertical="center"/>
      <protection locked="0"/>
    </xf>
    <xf numFmtId="0" fontId="33" fillId="11" borderId="65" xfId="0" applyFont="1" applyFill="1" applyBorder="1" applyAlignment="1" applyProtection="1">
      <alignment horizontal="center" vertical="center"/>
      <protection locked="0"/>
    </xf>
    <xf numFmtId="0" fontId="29" fillId="0" borderId="38" xfId="0" applyFont="1" applyBorder="1" applyAlignment="1">
      <alignment horizontal="left" vertical="center"/>
    </xf>
    <xf numFmtId="0" fontId="29" fillId="0" borderId="69" xfId="0" applyFont="1" applyBorder="1" applyAlignment="1">
      <alignment horizontal="left" vertical="center"/>
    </xf>
    <xf numFmtId="0" fontId="33" fillId="11" borderId="59" xfId="0" applyFont="1" applyFill="1" applyBorder="1" applyAlignment="1" applyProtection="1">
      <alignment horizontal="center" vertical="center"/>
      <protection locked="0"/>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15" xfId="0" applyBorder="1" applyAlignment="1">
      <alignment horizontal="center" vertical="center"/>
    </xf>
    <xf numFmtId="0" fontId="0" fillId="0" borderId="72" xfId="0" applyBorder="1" applyAlignment="1">
      <alignment horizontal="center" vertical="center"/>
    </xf>
    <xf numFmtId="0" fontId="33" fillId="0" borderId="44"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33" fillId="0" borderId="73" xfId="0" applyFont="1" applyBorder="1" applyAlignment="1" applyProtection="1">
      <alignment horizontal="left" vertical="center" wrapText="1"/>
      <protection locked="0"/>
    </xf>
    <xf numFmtId="0" fontId="33" fillId="0" borderId="16" xfId="0" applyFont="1" applyBorder="1" applyAlignment="1" applyProtection="1">
      <alignment horizontal="left" vertical="center" wrapText="1"/>
      <protection locked="0"/>
    </xf>
    <xf numFmtId="0" fontId="33" fillId="0" borderId="23" xfId="0" applyFont="1" applyBorder="1" applyAlignment="1" applyProtection="1">
      <alignment horizontal="left" vertical="center" wrapText="1"/>
      <protection locked="0"/>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21" fillId="10" borderId="41" xfId="0" applyFont="1" applyFill="1" applyBorder="1" applyAlignment="1">
      <alignment horizontal="center" vertical="center"/>
    </xf>
    <xf numFmtId="0" fontId="35" fillId="0" borderId="42" xfId="0" applyFont="1" applyBorder="1" applyAlignment="1">
      <alignment horizontal="left" vertical="center"/>
    </xf>
    <xf numFmtId="0" fontId="35" fillId="0" borderId="43" xfId="0" applyFont="1" applyBorder="1" applyAlignment="1">
      <alignment horizontal="left" vertical="center"/>
    </xf>
    <xf numFmtId="164" fontId="36" fillId="0" borderId="43" xfId="0" applyNumberFormat="1" applyFont="1" applyBorder="1" applyAlignment="1">
      <alignment horizontal="left" vertical="center"/>
    </xf>
    <xf numFmtId="164" fontId="36" fillId="0" borderId="44" xfId="0" applyNumberFormat="1" applyFont="1" applyBorder="1" applyAlignment="1">
      <alignment horizontal="left" vertical="center"/>
    </xf>
    <xf numFmtId="0" fontId="29" fillId="0" borderId="46" xfId="0" applyFont="1" applyBorder="1" applyAlignment="1">
      <alignment horizontal="left" vertical="center"/>
    </xf>
    <xf numFmtId="0" fontId="29" fillId="0" borderId="47" xfId="0" applyFont="1" applyBorder="1" applyAlignment="1">
      <alignment horizontal="left" vertical="center"/>
    </xf>
    <xf numFmtId="169" fontId="29" fillId="0" borderId="51" xfId="0" applyNumberFormat="1" applyFont="1" applyBorder="1" applyAlignment="1">
      <alignment horizontal="left" vertical="center"/>
    </xf>
    <xf numFmtId="169" fontId="29" fillId="0" borderId="52" xfId="0" applyNumberFormat="1" applyFont="1" applyBorder="1" applyAlignment="1">
      <alignment horizontal="left" vertical="center"/>
    </xf>
    <xf numFmtId="0" fontId="29" fillId="0" borderId="50" xfId="0" applyFont="1" applyBorder="1" applyAlignment="1" applyProtection="1">
      <alignment horizontal="left" vertical="center"/>
      <protection locked="0"/>
    </xf>
    <xf numFmtId="0" fontId="29" fillId="0" borderId="48" xfId="0" applyFont="1" applyBorder="1" applyAlignment="1" applyProtection="1">
      <alignment horizontal="left" vertical="center"/>
      <protection locked="0"/>
    </xf>
    <xf numFmtId="0" fontId="0" fillId="0" borderId="29" xfId="0" applyBorder="1" applyAlignment="1">
      <alignment horizontal="center" vertical="center"/>
    </xf>
    <xf numFmtId="0" fontId="0" fillId="0" borderId="60" xfId="0" applyBorder="1" applyAlignment="1">
      <alignment horizontal="center" vertical="center"/>
    </xf>
    <xf numFmtId="0" fontId="0" fillId="0" borderId="36" xfId="0" applyBorder="1" applyAlignment="1">
      <alignment horizontal="center" vertical="center"/>
    </xf>
    <xf numFmtId="0" fontId="0" fillId="0" borderId="62" xfId="0" applyBorder="1" applyAlignment="1">
      <alignment horizontal="center" vertical="center"/>
    </xf>
    <xf numFmtId="0" fontId="33" fillId="0" borderId="61" xfId="0" applyFont="1" applyBorder="1" applyAlignment="1" applyProtection="1">
      <alignment horizontal="left" vertical="center"/>
      <protection locked="0"/>
    </xf>
    <xf numFmtId="0" fontId="33" fillId="0" borderId="30" xfId="0" applyFont="1" applyBorder="1" applyAlignment="1" applyProtection="1">
      <alignment horizontal="left" vertical="center"/>
      <protection locked="0"/>
    </xf>
    <xf numFmtId="0" fontId="33" fillId="0" borderId="31" xfId="0" applyFont="1" applyBorder="1" applyAlignment="1" applyProtection="1">
      <alignment horizontal="left" vertical="center"/>
      <protection locked="0"/>
    </xf>
    <xf numFmtId="0" fontId="33" fillId="0" borderId="66" xfId="0" applyFont="1" applyBorder="1" applyAlignment="1" applyProtection="1">
      <alignment horizontal="left" vertical="center"/>
      <protection locked="0"/>
    </xf>
    <xf numFmtId="0" fontId="33" fillId="0" borderId="67" xfId="0" applyFont="1" applyBorder="1" applyAlignment="1" applyProtection="1">
      <alignment horizontal="left" vertical="center"/>
      <protection locked="0"/>
    </xf>
    <xf numFmtId="0" fontId="33" fillId="0" borderId="68" xfId="0" applyFont="1" applyBorder="1" applyAlignment="1" applyProtection="1">
      <alignment horizontal="left" vertical="center"/>
      <protection locked="0"/>
    </xf>
    <xf numFmtId="0" fontId="29" fillId="0" borderId="36" xfId="0" applyFont="1" applyBorder="1" applyAlignment="1">
      <alignment horizontal="left" vertical="center"/>
    </xf>
    <xf numFmtId="0" fontId="29" fillId="0" borderId="62" xfId="0" applyFont="1" applyBorder="1" applyAlignment="1">
      <alignment horizontal="left" vertical="center"/>
    </xf>
    <xf numFmtId="0" fontId="21" fillId="10" borderId="15" xfId="0" applyFont="1" applyFill="1" applyBorder="1" applyAlignment="1">
      <alignment horizontal="center" vertical="center"/>
    </xf>
    <xf numFmtId="0" fontId="21" fillId="10" borderId="16" xfId="0" applyFont="1" applyFill="1" applyBorder="1" applyAlignment="1">
      <alignment horizontal="center" vertical="center"/>
    </xf>
    <xf numFmtId="0" fontId="30" fillId="10" borderId="27" xfId="0" applyFont="1" applyFill="1" applyBorder="1" applyAlignment="1">
      <alignment horizontal="center" vertical="center"/>
    </xf>
    <xf numFmtId="0" fontId="30" fillId="10" borderId="28" xfId="0" applyFont="1" applyFill="1" applyBorder="1" applyAlignment="1">
      <alignment horizontal="center" vertical="center"/>
    </xf>
    <xf numFmtId="0" fontId="31"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31" xfId="0" applyFont="1" applyBorder="1" applyAlignment="1">
      <alignment horizontal="left" vertical="center" wrapText="1"/>
    </xf>
    <xf numFmtId="0" fontId="32" fillId="0" borderId="3" xfId="0" applyFont="1" applyBorder="1" applyAlignment="1">
      <alignment horizontal="left" vertical="center" wrapText="1"/>
    </xf>
    <xf numFmtId="0" fontId="32" fillId="0" borderId="0" xfId="0" applyFont="1" applyAlignment="1">
      <alignment horizontal="left" vertical="center" wrapText="1"/>
    </xf>
    <xf numFmtId="0" fontId="32" fillId="0" borderId="7" xfId="0" applyFont="1" applyBorder="1" applyAlignment="1">
      <alignment horizontal="left" vertical="center" wrapText="1"/>
    </xf>
    <xf numFmtId="0" fontId="32" fillId="0" borderId="15" xfId="0" applyFont="1" applyBorder="1" applyAlignment="1">
      <alignment horizontal="left" vertical="center" wrapText="1"/>
    </xf>
    <xf numFmtId="0" fontId="32" fillId="0" borderId="16" xfId="0" applyFont="1" applyBorder="1" applyAlignment="1">
      <alignment horizontal="left" vertical="center" wrapText="1"/>
    </xf>
    <xf numFmtId="0" fontId="32" fillId="0" borderId="23" xfId="0" applyFont="1" applyBorder="1" applyAlignment="1">
      <alignment horizontal="left" vertical="center" wrapText="1"/>
    </xf>
    <xf numFmtId="0" fontId="31" fillId="10" borderId="3" xfId="0" applyFont="1" applyFill="1" applyBorder="1" applyAlignment="1">
      <alignment horizontal="left" vertical="center"/>
    </xf>
    <xf numFmtId="0" fontId="31" fillId="10" borderId="0" xfId="0" applyFont="1" applyFill="1" applyAlignment="1">
      <alignment horizontal="left" vertical="center"/>
    </xf>
    <xf numFmtId="0" fontId="31" fillId="10" borderId="7" xfId="0" applyFont="1" applyFill="1"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31" fillId="10" borderId="29" xfId="0" applyFont="1" applyFill="1" applyBorder="1" applyAlignment="1">
      <alignment horizontal="center" vertical="center"/>
    </xf>
    <xf numFmtId="0" fontId="31" fillId="10" borderId="30" xfId="0" applyFont="1" applyFill="1" applyBorder="1" applyAlignment="1">
      <alignment horizontal="center" vertical="center"/>
    </xf>
    <xf numFmtId="0" fontId="31" fillId="10" borderId="31" xfId="0" applyFont="1" applyFill="1" applyBorder="1" applyAlignment="1">
      <alignment horizontal="center" vertical="center"/>
    </xf>
    <xf numFmtId="0" fontId="31" fillId="10" borderId="3" xfId="0" applyFont="1" applyFill="1" applyBorder="1" applyAlignment="1">
      <alignment horizontal="center" vertical="center"/>
    </xf>
    <xf numFmtId="0" fontId="31" fillId="10" borderId="0" xfId="0" applyFont="1" applyFill="1" applyAlignment="1">
      <alignment horizontal="center" vertical="center"/>
    </xf>
    <xf numFmtId="1" fontId="58" fillId="17" borderId="0" xfId="13" applyNumberFormat="1" applyFont="1" applyFill="1" applyAlignment="1" applyProtection="1">
      <alignment horizontal="left"/>
      <protection locked="0"/>
    </xf>
    <xf numFmtId="0" fontId="26" fillId="17" borderId="6" xfId="13" applyFont="1" applyFill="1" applyBorder="1" applyAlignment="1" applyProtection="1">
      <alignment horizontal="center"/>
      <protection locked="0"/>
    </xf>
    <xf numFmtId="0" fontId="56" fillId="17" borderId="6" xfId="13" applyFill="1" applyBorder="1" applyAlignment="1" applyProtection="1">
      <alignment horizontal="center"/>
      <protection locked="0"/>
    </xf>
    <xf numFmtId="0" fontId="60" fillId="0" borderId="0" xfId="13" applyFont="1" applyAlignment="1">
      <alignment horizontal="center"/>
    </xf>
    <xf numFmtId="0" fontId="61" fillId="0" borderId="16" xfId="13" applyFont="1" applyBorder="1" applyAlignment="1">
      <alignment horizontal="center"/>
    </xf>
    <xf numFmtId="171" fontId="26" fillId="17" borderId="16" xfId="13" applyNumberFormat="1" applyFont="1" applyFill="1" applyBorder="1" applyAlignment="1">
      <alignment horizontal="center"/>
    </xf>
    <xf numFmtId="0" fontId="10" fillId="17" borderId="0" xfId="13" applyFont="1" applyFill="1" applyAlignment="1">
      <alignment horizontal="left" vertical="center"/>
    </xf>
    <xf numFmtId="0" fontId="10" fillId="17" borderId="0" xfId="13" applyFont="1" applyFill="1" applyAlignment="1">
      <alignment horizontal="left"/>
    </xf>
    <xf numFmtId="0" fontId="59" fillId="0" borderId="29" xfId="13" applyFont="1" applyBorder="1" applyAlignment="1">
      <alignment horizontal="left" vertical="center" wrapText="1"/>
    </xf>
    <xf numFmtId="0" fontId="59" fillId="0" borderId="30" xfId="13" applyFont="1" applyBorder="1" applyAlignment="1">
      <alignment horizontal="left" vertical="center" wrapText="1"/>
    </xf>
    <xf numFmtId="0" fontId="59" fillId="0" borderId="3" xfId="13" applyFont="1" applyBorder="1" applyAlignment="1">
      <alignment horizontal="left" vertical="center" wrapText="1"/>
    </xf>
    <xf numFmtId="0" fontId="59" fillId="0" borderId="0" xfId="13" applyFont="1" applyAlignment="1">
      <alignment horizontal="left" vertical="center" wrapText="1"/>
    </xf>
    <xf numFmtId="0" fontId="59" fillId="0" borderId="3" xfId="13" applyFont="1" applyBorder="1" applyAlignment="1">
      <alignment horizontal="left" vertical="top" wrapText="1"/>
    </xf>
    <xf numFmtId="0" fontId="59" fillId="0" borderId="0" xfId="13" applyFont="1" applyAlignment="1">
      <alignment horizontal="left" vertical="top" wrapText="1"/>
    </xf>
    <xf numFmtId="0" fontId="63" fillId="0" borderId="0" xfId="13" applyFont="1" applyAlignment="1">
      <alignment horizontal="left" vertical="top" wrapText="1"/>
    </xf>
    <xf numFmtId="0" fontId="10" fillId="17" borderId="6" xfId="13" applyFont="1" applyFill="1" applyBorder="1" applyAlignment="1">
      <alignment horizontal="left"/>
    </xf>
    <xf numFmtId="0" fontId="60" fillId="0" borderId="119" xfId="13" applyFont="1" applyBorder="1" applyAlignment="1">
      <alignment horizontal="center" vertical="center"/>
    </xf>
    <xf numFmtId="0" fontId="60" fillId="0" borderId="120" xfId="13" applyFont="1" applyBorder="1" applyAlignment="1">
      <alignment horizontal="center" vertical="center"/>
    </xf>
    <xf numFmtId="0" fontId="60" fillId="0" borderId="116" xfId="13" applyFont="1" applyBorder="1" applyAlignment="1">
      <alignment horizontal="center" vertical="center"/>
    </xf>
    <xf numFmtId="0" fontId="66" fillId="17" borderId="32" xfId="13" applyFont="1" applyFill="1" applyBorder="1" applyAlignment="1">
      <alignment horizontal="center" vertical="center" wrapText="1"/>
    </xf>
    <xf numFmtId="0" fontId="66" fillId="17" borderId="4" xfId="13" applyFont="1" applyFill="1" applyBorder="1" applyAlignment="1">
      <alignment horizontal="center" vertical="center" wrapText="1"/>
    </xf>
    <xf numFmtId="0" fontId="66" fillId="17" borderId="33" xfId="13" applyFont="1" applyFill="1" applyBorder="1" applyAlignment="1">
      <alignment horizontal="center" vertical="center" wrapText="1"/>
    </xf>
    <xf numFmtId="0" fontId="10" fillId="17" borderId="4" xfId="13" applyFont="1" applyFill="1" applyBorder="1" applyAlignment="1">
      <alignment horizontal="left"/>
    </xf>
    <xf numFmtId="0" fontId="67" fillId="17" borderId="3" xfId="13" applyFont="1" applyFill="1" applyBorder="1" applyAlignment="1">
      <alignment horizontal="center"/>
    </xf>
    <xf numFmtId="0" fontId="67" fillId="17" borderId="0" xfId="13" applyFont="1" applyFill="1" applyAlignment="1">
      <alignment horizontal="center"/>
    </xf>
    <xf numFmtId="0" fontId="59" fillId="0" borderId="15" xfId="13" applyFont="1" applyBorder="1" applyAlignment="1">
      <alignment horizontal="center" vertical="top"/>
    </xf>
    <xf numFmtId="0" fontId="59" fillId="0" borderId="16" xfId="13" applyFont="1" applyBorder="1" applyAlignment="1">
      <alignment horizontal="center" vertical="top"/>
    </xf>
    <xf numFmtId="0" fontId="59" fillId="0" borderId="29" xfId="13" applyFont="1" applyBorder="1" applyAlignment="1">
      <alignment horizontal="left" wrapText="1" indent="1"/>
    </xf>
    <xf numFmtId="0" fontId="59" fillId="0" borderId="30" xfId="13" applyFont="1" applyBorder="1" applyAlignment="1">
      <alignment horizontal="left" wrapText="1" indent="1"/>
    </xf>
    <xf numFmtId="0" fontId="66" fillId="0" borderId="32" xfId="13" applyFont="1" applyBorder="1" applyAlignment="1">
      <alignment horizontal="center" vertical="center"/>
    </xf>
    <xf numFmtId="0" fontId="66" fillId="0" borderId="4" xfId="13" applyFont="1" applyBorder="1" applyAlignment="1">
      <alignment horizontal="center" vertical="center"/>
    </xf>
    <xf numFmtId="0" fontId="66" fillId="0" borderId="33" xfId="13" applyFont="1" applyBorder="1" applyAlignment="1">
      <alignment horizontal="center" vertical="center"/>
    </xf>
    <xf numFmtId="0" fontId="66" fillId="0" borderId="32" xfId="13" applyFont="1" applyBorder="1" applyAlignment="1">
      <alignment horizontal="left" wrapText="1"/>
    </xf>
    <xf numFmtId="0" fontId="66" fillId="0" borderId="4" xfId="13" applyFont="1" applyBorder="1" applyAlignment="1">
      <alignment horizontal="left" wrapText="1"/>
    </xf>
    <xf numFmtId="0" fontId="66" fillId="0" borderId="33" xfId="13" applyFont="1" applyBorder="1" applyAlignment="1">
      <alignment horizontal="left" wrapText="1"/>
    </xf>
    <xf numFmtId="0" fontId="66" fillId="17" borderId="32" xfId="13" applyFont="1" applyFill="1" applyBorder="1" applyAlignment="1" applyProtection="1">
      <alignment horizontal="center" vertical="center" wrapText="1"/>
      <protection locked="0"/>
    </xf>
    <xf numFmtId="0" fontId="66" fillId="17" borderId="4" xfId="13" applyFont="1" applyFill="1" applyBorder="1" applyAlignment="1" applyProtection="1">
      <alignment horizontal="center" vertical="center" wrapText="1"/>
      <protection locked="0"/>
    </xf>
    <xf numFmtId="0" fontId="66" fillId="17" borderId="33" xfId="13" applyFont="1" applyFill="1" applyBorder="1" applyAlignment="1" applyProtection="1">
      <alignment horizontal="center" vertical="center" wrapText="1"/>
      <protection locked="0"/>
    </xf>
    <xf numFmtId="0" fontId="66" fillId="0" borderId="32" xfId="13" applyFont="1" applyBorder="1" applyAlignment="1" applyProtection="1">
      <alignment horizontal="center" vertical="center"/>
      <protection locked="0"/>
    </xf>
    <xf numFmtId="0" fontId="66" fillId="0" borderId="4" xfId="13" applyFont="1" applyBorder="1" applyAlignment="1" applyProtection="1">
      <alignment horizontal="center" vertical="center"/>
      <protection locked="0"/>
    </xf>
    <xf numFmtId="0" fontId="66" fillId="0" borderId="33" xfId="13" applyFont="1" applyBorder="1" applyAlignment="1" applyProtection="1">
      <alignment horizontal="center" vertical="center"/>
      <protection locked="0"/>
    </xf>
    <xf numFmtId="0" fontId="68" fillId="17" borderId="3" xfId="13" applyFont="1" applyFill="1" applyBorder="1" applyAlignment="1" applyProtection="1">
      <alignment horizontal="center" vertical="center" wrapText="1"/>
      <protection locked="0"/>
    </xf>
    <xf numFmtId="0" fontId="68" fillId="17" borderId="0" xfId="13" applyFont="1" applyFill="1" applyAlignment="1" applyProtection="1">
      <alignment horizontal="center" vertical="center" wrapText="1"/>
      <protection locked="0"/>
    </xf>
    <xf numFmtId="0" fontId="65" fillId="0" borderId="3" xfId="13" applyFont="1" applyBorder="1" applyAlignment="1" applyProtection="1">
      <alignment horizontal="center" vertical="center" wrapText="1"/>
      <protection locked="0"/>
    </xf>
    <xf numFmtId="0" fontId="65" fillId="0" borderId="0" xfId="13" applyFont="1" applyAlignment="1" applyProtection="1">
      <alignment horizontal="center" vertical="center" wrapText="1"/>
      <protection locked="0"/>
    </xf>
    <xf numFmtId="0" fontId="61" fillId="0" borderId="3" xfId="13" applyFont="1" applyBorder="1" applyAlignment="1" applyProtection="1">
      <alignment horizontal="center" vertical="top" wrapText="1"/>
      <protection locked="0"/>
    </xf>
    <xf numFmtId="0" fontId="61" fillId="0" borderId="0" xfId="13" applyFont="1" applyAlignment="1" applyProtection="1">
      <alignment horizontal="center" vertical="top" wrapText="1"/>
      <protection locked="0"/>
    </xf>
    <xf numFmtId="0" fontId="63" fillId="0" borderId="17" xfId="13" applyFont="1" applyBorder="1" applyAlignment="1">
      <alignment horizontal="center"/>
    </xf>
    <xf numFmtId="0" fontId="67" fillId="0" borderId="3" xfId="13" applyFont="1" applyBorder="1" applyAlignment="1">
      <alignment horizontal="center"/>
    </xf>
    <xf numFmtId="0" fontId="67" fillId="0" borderId="0" xfId="13" applyFont="1" applyAlignment="1">
      <alignment horizontal="center"/>
    </xf>
    <xf numFmtId="0" fontId="59" fillId="0" borderId="0" xfId="13" applyFont="1" applyAlignment="1">
      <alignment horizontal="left" wrapText="1"/>
    </xf>
    <xf numFmtId="0" fontId="60" fillId="0" borderId="0" xfId="13" applyFont="1" applyAlignment="1">
      <alignment horizontal="left" vertical="top" wrapText="1"/>
    </xf>
    <xf numFmtId="0" fontId="66" fillId="17" borderId="4" xfId="13" applyFont="1" applyFill="1" applyBorder="1" applyAlignment="1" applyProtection="1">
      <alignment horizontal="center" vertical="center"/>
      <protection locked="0"/>
    </xf>
    <xf numFmtId="0" fontId="66" fillId="17" borderId="33" xfId="13" applyFont="1" applyFill="1" applyBorder="1" applyAlignment="1" applyProtection="1">
      <alignment horizontal="center" vertical="center"/>
      <protection locked="0"/>
    </xf>
    <xf numFmtId="0" fontId="68" fillId="0" borderId="15" xfId="13" applyFont="1" applyBorder="1" applyAlignment="1">
      <alignment horizontal="center" vertical="top" wrapText="1"/>
    </xf>
    <xf numFmtId="0" fontId="68" fillId="0" borderId="16" xfId="13" applyFont="1" applyBorder="1" applyAlignment="1">
      <alignment horizontal="center" vertical="top" wrapText="1"/>
    </xf>
    <xf numFmtId="0" fontId="62" fillId="17" borderId="32" xfId="13" applyFont="1" applyFill="1" applyBorder="1" applyAlignment="1">
      <alignment horizontal="center" vertical="center" wrapText="1"/>
    </xf>
    <xf numFmtId="0" fontId="62" fillId="17" borderId="4" xfId="13" applyFont="1" applyFill="1" applyBorder="1" applyAlignment="1">
      <alignment horizontal="center" vertical="center" wrapText="1"/>
    </xf>
    <xf numFmtId="0" fontId="62" fillId="17" borderId="33" xfId="13" applyFont="1" applyFill="1" applyBorder="1" applyAlignment="1">
      <alignment horizontal="center" vertical="center" wrapText="1"/>
    </xf>
    <xf numFmtId="0" fontId="44" fillId="10" borderId="3" xfId="0" applyFont="1" applyFill="1" applyBorder="1" applyAlignment="1">
      <alignment horizontal="center" vertical="center"/>
    </xf>
    <xf numFmtId="0" fontId="44" fillId="10" borderId="0" xfId="0" applyFont="1" applyFill="1" applyAlignment="1">
      <alignment horizontal="center" vertical="center"/>
    </xf>
  </cellXfs>
  <cellStyles count="14">
    <cellStyle name="20% - Accent1" xfId="4" builtinId="30"/>
    <cellStyle name="Heading 1" xfId="2" builtinId="16"/>
    <cellStyle name="Heading 2" xfId="3" builtinId="17"/>
    <cellStyle name="Hyperlink" xfId="5" builtinId="8"/>
    <cellStyle name="Hyperlink 2" xfId="8" xr:uid="{905F4B92-1B0C-4E72-95DA-5C0046F1D84C}"/>
    <cellStyle name="Normal" xfId="0" builtinId="0"/>
    <cellStyle name="Normal 2" xfId="7" xr:uid="{F68FB149-6A6D-4EC0-9BEC-9D9E48ED14DF}"/>
    <cellStyle name="Normal 3" xfId="13" xr:uid="{113776F9-93F6-400D-848A-0336F34A723A}"/>
    <cellStyle name="Normal 4" xfId="12" xr:uid="{BF4B40B9-1451-4012-A9B2-CF1989A4B52D}"/>
    <cellStyle name="Normal 5" xfId="11" xr:uid="{2676FB19-0609-447B-8AD4-9A273CDE5392}"/>
    <cellStyle name="Normalny 3" xfId="10" xr:uid="{3E282310-4693-47F4-A72F-58E8B44BDBA6}"/>
    <cellStyle name="Quantity" xfId="6" xr:uid="{4C59D1C9-938F-45C0-B3EA-79CF1699D6F3}"/>
    <cellStyle name="Title" xfId="1" builtinId="15"/>
    <cellStyle name="표준_DHL-AM" xfId="9" xr:uid="{21874917-2FCF-4576-872E-5BCC38E06154}"/>
  </cellStyles>
  <dxfs count="0"/>
  <tableStyles count="1" defaultTableStyle="TableStyleMedium2" defaultPivotStyle="PivotStyleLight16">
    <tableStyle name="Invisible" pivot="0" table="0" count="0" xr9:uid="{B80E7FE4-A47C-40C2-A8E2-145502AD68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714375</xdr:colOff>
          <xdr:row>38</xdr:row>
          <xdr:rowOff>100013</xdr:rowOff>
        </xdr:from>
        <xdr:to>
          <xdr:col>5</xdr:col>
          <xdr:colOff>595313</xdr:colOff>
          <xdr:row>39</xdr:row>
          <xdr:rowOff>190500</xdr:rowOff>
        </xdr:to>
        <xdr:sp macro="" textlink="">
          <xdr:nvSpPr>
            <xdr:cNvPr id="1036" name="CheckBox3"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100013</xdr:colOff>
          <xdr:row>38</xdr:row>
          <xdr:rowOff>100013</xdr:rowOff>
        </xdr:from>
        <xdr:to>
          <xdr:col>1</xdr:col>
          <xdr:colOff>733425</xdr:colOff>
          <xdr:row>39</xdr:row>
          <xdr:rowOff>190500</xdr:rowOff>
        </xdr:to>
        <xdr:sp macro="" textlink="">
          <xdr:nvSpPr>
            <xdr:cNvPr id="1037" name="CheckBox4"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11</xdr:row>
          <xdr:rowOff>66675</xdr:rowOff>
        </xdr:from>
        <xdr:to>
          <xdr:col>5</xdr:col>
          <xdr:colOff>595313</xdr:colOff>
          <xdr:row>12</xdr:row>
          <xdr:rowOff>190500</xdr:rowOff>
        </xdr:to>
        <xdr:sp macro="" textlink="">
          <xdr:nvSpPr>
            <xdr:cNvPr id="1038" name="CheckBox5"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100013</xdr:colOff>
          <xdr:row>11</xdr:row>
          <xdr:rowOff>66675</xdr:rowOff>
        </xdr:from>
        <xdr:to>
          <xdr:col>1</xdr:col>
          <xdr:colOff>733425</xdr:colOff>
          <xdr:row>12</xdr:row>
          <xdr:rowOff>190500</xdr:rowOff>
        </xdr:to>
        <xdr:sp macro="" textlink="">
          <xdr:nvSpPr>
            <xdr:cNvPr id="1039" name="CheckBox6"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16</xdr:col>
      <xdr:colOff>47625</xdr:colOff>
      <xdr:row>0</xdr:row>
      <xdr:rowOff>57149</xdr:rowOff>
    </xdr:from>
    <xdr:ext cx="1259001" cy="623337"/>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57149"/>
          <a:ext cx="1259001" cy="623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445293</xdr:colOff>
      <xdr:row>0</xdr:row>
      <xdr:rowOff>54770</xdr:rowOff>
    </xdr:from>
    <xdr:to>
      <xdr:col>2</xdr:col>
      <xdr:colOff>68897</xdr:colOff>
      <xdr:row>0</xdr:row>
      <xdr:rowOff>701835</xdr:rowOff>
    </xdr:to>
    <xdr:pic>
      <xdr:nvPicPr>
        <xdr:cNvPr id="2" name="Picture 1" descr="Logo, company name&#10;&#10;AI-generated content may be incorrect.">
          <a:extLst>
            <a:ext uri="{FF2B5EF4-FFF2-40B4-BE49-F238E27FC236}">
              <a16:creationId xmlns:a16="http://schemas.microsoft.com/office/drawing/2014/main" id="{CC131D94-46B4-EE70-B24E-2B95A69785D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996" b="31749"/>
        <a:stretch/>
      </xdr:blipFill>
      <xdr:spPr bwMode="auto">
        <a:xfrm>
          <a:off x="445293" y="54770"/>
          <a:ext cx="2016760" cy="64706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351234</xdr:colOff>
      <xdr:row>2</xdr:row>
      <xdr:rowOff>369094</xdr:rowOff>
    </xdr:from>
    <xdr:ext cx="2513009" cy="1244202"/>
    <xdr:pic>
      <xdr:nvPicPr>
        <xdr:cNvPr id="5" name="Picture 4">
          <a:extLst>
            <a:ext uri="{FF2B5EF4-FFF2-40B4-BE49-F238E27FC236}">
              <a16:creationId xmlns:a16="http://schemas.microsoft.com/office/drawing/2014/main" id="{F9FEBFA7-4732-4777-ACB3-60564D8263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08078" y="1101329"/>
          <a:ext cx="2513009" cy="1244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noo_Shipping_Request_Form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HNFTTest\TMS\SCMUpload\QA\WB_TEMPLATE_13_1033_45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ichaelk\Downloads\Shipment_Order_Upload.xlsx" TargetMode="External"/><Relationship Id="rId1" Type="http://schemas.openxmlformats.org/officeDocument/2006/relationships/externalLinkPath" Target="/Users/michaelk/Downloads/Shipment_Order_Uplo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rts"/>
      <sheetName val="Material Request Log"/>
      <sheetName val="Shipping Log"/>
      <sheetName val="Data"/>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ipping Order Form"/>
      <sheetName val="Additional Parts"/>
      <sheetName val="Additional Packages"/>
      <sheetName val="Additional Containers"/>
      <sheetName val="Data Sheet"/>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ipping Order Form"/>
      <sheetName val="Additional Parts"/>
      <sheetName val="Additional Packages"/>
      <sheetName val="Additional Containers"/>
      <sheetName val="Data Sheet"/>
    </sheetNames>
    <sheetDataSet>
      <sheetData sheetId="0" refreshError="1"/>
      <sheetData sheetId="1" refreshError="1"/>
      <sheetData sheetId="2" refreshError="1"/>
      <sheetData sheetId="3" refreshError="1"/>
      <sheetData sheetId="4">
        <row r="2">
          <cell r="B2" t="str">
            <v>Motor (Common Carrier)    (100002)</v>
          </cell>
          <cell r="C2" t="str">
            <v>Standard  (100066)</v>
          </cell>
          <cell r="D2" t="str">
            <v>Prepaid</v>
          </cell>
          <cell r="E2" t="str">
            <v>(NF) OB Non-Finished Goods    (100007)</v>
          </cell>
          <cell r="F2" t="str">
            <v>Carton    (CTN)</v>
          </cell>
          <cell r="H2" t="str">
            <v>Overshipment    (100119)</v>
          </cell>
          <cell r="J2">
            <v>1.1000000000000001</v>
          </cell>
          <cell r="L2" t="str">
            <v>I</v>
          </cell>
        </row>
        <row r="3">
          <cell r="B3" t="str">
            <v>Air                                            (100005)</v>
          </cell>
          <cell r="C3" t="str">
            <v>Premium    (100046)</v>
          </cell>
          <cell r="D3" t="str">
            <v>Collect</v>
          </cell>
          <cell r="E3" t="str">
            <v>Normal                                          (100033)</v>
          </cell>
          <cell r="F3" t="str">
            <v>Pallet      (PLT)</v>
          </cell>
          <cell r="H3" t="str">
            <v>Undershipment    (100216)</v>
          </cell>
          <cell r="J3">
            <v>1.2</v>
          </cell>
          <cell r="L3" t="str">
            <v>II</v>
          </cell>
        </row>
        <row r="4">
          <cell r="A4" t="str">
            <v>Ground    (100011)</v>
          </cell>
          <cell r="D4" t="str">
            <v>3rd Party</v>
          </cell>
          <cell r="F4" t="str">
            <v>Crate    (CTE)</v>
          </cell>
          <cell r="J4">
            <v>1.3</v>
          </cell>
          <cell r="L4" t="str">
            <v>III</v>
          </cell>
        </row>
        <row r="5">
          <cell r="A5" t="str">
            <v>Air            (100002)</v>
          </cell>
          <cell r="F5" t="str">
            <v>Engine Container  (ENG_CNTR)</v>
          </cell>
          <cell r="J5">
            <v>1.4</v>
          </cell>
        </row>
        <row r="6">
          <cell r="F6" t="str">
            <v>Loose Piece   (LPC)</v>
          </cell>
          <cell r="J6">
            <v>1.5</v>
          </cell>
        </row>
        <row r="7">
          <cell r="F7" t="str">
            <v>Tote         (TOTE)</v>
          </cell>
          <cell r="J7">
            <v>1.6</v>
          </cell>
        </row>
        <row r="8">
          <cell r="J8">
            <v>2.1</v>
          </cell>
        </row>
        <row r="9">
          <cell r="J9">
            <v>2.2000000000000002</v>
          </cell>
        </row>
        <row r="10">
          <cell r="J10">
            <v>2.2999999999999998</v>
          </cell>
        </row>
        <row r="11">
          <cell r="J11">
            <v>3</v>
          </cell>
        </row>
        <row r="12">
          <cell r="J12">
            <v>4.0999999999999996</v>
          </cell>
        </row>
        <row r="13">
          <cell r="J13">
            <v>4.2</v>
          </cell>
        </row>
        <row r="14">
          <cell r="J14">
            <v>4.3</v>
          </cell>
        </row>
        <row r="15">
          <cell r="J15">
            <v>5.0999999999999996</v>
          </cell>
        </row>
        <row r="16">
          <cell r="J16">
            <v>5.2</v>
          </cell>
        </row>
        <row r="17">
          <cell r="J17">
            <v>6.1</v>
          </cell>
        </row>
        <row r="18">
          <cell r="J18">
            <v>6.2</v>
          </cell>
        </row>
        <row r="19">
          <cell r="J19">
            <v>7</v>
          </cell>
        </row>
        <row r="20">
          <cell r="J20">
            <v>8</v>
          </cell>
        </row>
        <row r="21">
          <cell r="J21">
            <v>9</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E0D0E-ADB1-48D2-A918-4D46A9987975}">
  <sheetPr codeName="Sheet1"/>
  <dimension ref="A1:R54"/>
  <sheetViews>
    <sheetView tabSelected="1" zoomScale="80" zoomScaleNormal="80" zoomScaleSheetLayoutView="80" workbookViewId="0">
      <selection activeCell="A24" sqref="A24"/>
    </sheetView>
  </sheetViews>
  <sheetFormatPr defaultColWidth="9" defaultRowHeight="34.049999999999997" customHeight="1" x14ac:dyDescent="0.45"/>
  <cols>
    <col min="1" max="1" width="22.46484375" style="1" customWidth="1"/>
    <col min="2" max="2" width="11" style="1" customWidth="1"/>
    <col min="3" max="3" width="9.86328125" style="1" customWidth="1"/>
    <col min="4" max="4" width="8.86328125" style="1" customWidth="1"/>
    <col min="5" max="5" width="9.53125" style="1" customWidth="1"/>
    <col min="6" max="6" width="10" style="1" customWidth="1"/>
    <col min="7" max="7" width="4.6640625" style="1" customWidth="1"/>
    <col min="8" max="8" width="11.33203125" style="1" customWidth="1"/>
    <col min="9" max="9" width="10" style="1" customWidth="1"/>
    <col min="10" max="10" width="10.33203125" style="1" customWidth="1"/>
    <col min="11" max="11" width="10" style="1" customWidth="1"/>
    <col min="12" max="12" width="12.1328125" style="1" customWidth="1"/>
    <col min="13" max="13" width="8.86328125" style="1" customWidth="1"/>
    <col min="14" max="14" width="10.796875" style="1" customWidth="1"/>
    <col min="15" max="17" width="11.46484375" style="1" customWidth="1"/>
    <col min="18" max="18" width="15.53125" style="1" bestFit="1" customWidth="1"/>
    <col min="19" max="16384" width="9" style="1"/>
  </cols>
  <sheetData>
    <row r="1" spans="1:18" ht="58.05" customHeight="1" thickBot="1" x14ac:dyDescent="0.5">
      <c r="A1" s="297" t="s">
        <v>30</v>
      </c>
      <c r="B1" s="298"/>
      <c r="C1" s="298"/>
      <c r="D1" s="298"/>
      <c r="E1" s="298"/>
      <c r="F1" s="298"/>
      <c r="G1" s="298"/>
      <c r="H1" s="298"/>
      <c r="I1" s="298"/>
      <c r="J1" s="298"/>
      <c r="K1" s="298"/>
      <c r="L1" s="298"/>
      <c r="M1" s="298"/>
      <c r="N1" s="298"/>
      <c r="O1" s="298"/>
      <c r="P1" s="298"/>
      <c r="Q1" s="298"/>
      <c r="R1" s="299"/>
    </row>
    <row r="2" spans="1:18" ht="20" customHeight="1" thickTop="1" x14ac:dyDescent="0.45">
      <c r="A2" s="7" t="s">
        <v>8</v>
      </c>
      <c r="B2" s="306"/>
      <c r="C2" s="306"/>
      <c r="D2" s="306"/>
      <c r="E2" s="306"/>
      <c r="F2" s="306"/>
      <c r="H2" s="7" t="s">
        <v>11</v>
      </c>
      <c r="I2" s="304"/>
      <c r="J2" s="304"/>
      <c r="M2" s="2" t="s">
        <v>0</v>
      </c>
      <c r="N2" s="300"/>
      <c r="O2" s="300"/>
      <c r="P2" s="300"/>
      <c r="Q2" s="300"/>
      <c r="R2" s="301"/>
    </row>
    <row r="3" spans="1:18" ht="20" customHeight="1" x14ac:dyDescent="0.45">
      <c r="A3" s="7" t="s">
        <v>9</v>
      </c>
      <c r="B3" s="307"/>
      <c r="C3" s="307"/>
      <c r="D3" s="307"/>
      <c r="E3" s="307"/>
      <c r="F3" s="307"/>
      <c r="H3" s="7" t="s">
        <v>12</v>
      </c>
      <c r="I3" s="305"/>
      <c r="J3" s="305"/>
      <c r="K3" s="219" t="s">
        <v>243</v>
      </c>
      <c r="M3" s="9" t="s">
        <v>249</v>
      </c>
      <c r="N3" s="302" t="s">
        <v>251</v>
      </c>
      <c r="O3" s="302"/>
      <c r="P3" s="302"/>
      <c r="Q3" s="302"/>
      <c r="R3" s="303"/>
    </row>
    <row r="4" spans="1:18" ht="20" customHeight="1" x14ac:dyDescent="0.45">
      <c r="A4" s="7" t="s">
        <v>10</v>
      </c>
      <c r="B4" s="308"/>
      <c r="C4" s="302"/>
      <c r="D4" s="302"/>
      <c r="E4" s="302"/>
      <c r="F4" s="302"/>
      <c r="H4" s="9"/>
      <c r="K4" s="3"/>
      <c r="M4" s="7" t="s">
        <v>29</v>
      </c>
      <c r="N4" s="312"/>
      <c r="O4" s="302"/>
      <c r="P4" s="302"/>
      <c r="Q4" s="302"/>
      <c r="R4" s="303"/>
    </row>
    <row r="5" spans="1:18" ht="20" customHeight="1" thickBot="1" x14ac:dyDescent="0.5">
      <c r="A5" s="7"/>
      <c r="B5" s="15"/>
      <c r="C5" s="15"/>
      <c r="D5" s="15"/>
      <c r="E5" s="4"/>
      <c r="F5" s="4"/>
      <c r="H5" s="12"/>
      <c r="I5" s="15"/>
      <c r="J5" s="15"/>
      <c r="K5" s="15"/>
      <c r="L5" s="4"/>
      <c r="M5" s="7" t="s">
        <v>71</v>
      </c>
      <c r="N5" s="313" t="s">
        <v>111</v>
      </c>
      <c r="O5" s="313"/>
      <c r="P5" s="313"/>
      <c r="Q5" s="313"/>
      <c r="R5" s="314"/>
    </row>
    <row r="6" spans="1:18" ht="26.25" thickTop="1" thickBot="1" x14ac:dyDescent="0.5">
      <c r="A6" s="283" t="s">
        <v>1</v>
      </c>
      <c r="B6" s="284"/>
      <c r="C6" s="284"/>
      <c r="D6" s="284"/>
      <c r="E6" s="284"/>
      <c r="F6" s="284"/>
      <c r="G6" s="284"/>
      <c r="H6" s="284"/>
      <c r="I6" s="284"/>
      <c r="J6" s="284"/>
      <c r="K6" s="284"/>
      <c r="L6" s="284"/>
      <c r="M6" s="284"/>
      <c r="N6" s="284"/>
      <c r="O6" s="284"/>
      <c r="P6" s="284"/>
      <c r="Q6" s="284"/>
      <c r="R6" s="285"/>
    </row>
    <row r="7" spans="1:18" ht="20" customHeight="1" thickTop="1" x14ac:dyDescent="0.45">
      <c r="A7" s="164" t="s">
        <v>2</v>
      </c>
      <c r="B7" s="309"/>
      <c r="C7" s="309"/>
      <c r="D7" s="309"/>
      <c r="E7" s="309"/>
      <c r="F7" s="309"/>
      <c r="G7" s="165"/>
      <c r="H7" s="166"/>
      <c r="I7" s="310"/>
      <c r="J7" s="310"/>
      <c r="K7" s="310"/>
      <c r="L7" s="310"/>
      <c r="M7" s="167"/>
      <c r="N7" s="167"/>
      <c r="O7" s="315" t="s">
        <v>239</v>
      </c>
      <c r="P7" s="315"/>
      <c r="Q7" s="315"/>
      <c r="R7" s="316"/>
    </row>
    <row r="8" spans="1:18" ht="20" customHeight="1" x14ac:dyDescent="0.45">
      <c r="A8" s="7" t="s">
        <v>13</v>
      </c>
      <c r="B8" s="311"/>
      <c r="C8" s="311"/>
      <c r="D8" s="311"/>
      <c r="E8" s="311"/>
      <c r="F8" s="311"/>
      <c r="G8" s="206"/>
      <c r="H8" s="16"/>
      <c r="I8" s="16" t="s">
        <v>16</v>
      </c>
      <c r="J8" s="286"/>
      <c r="K8" s="286"/>
      <c r="L8" s="286"/>
      <c r="M8" s="286"/>
      <c r="N8" s="207"/>
      <c r="O8" s="10" t="s">
        <v>233</v>
      </c>
      <c r="P8" s="273"/>
      <c r="Q8" s="273"/>
      <c r="R8" s="274"/>
    </row>
    <row r="9" spans="1:18" ht="20" customHeight="1" x14ac:dyDescent="0.45">
      <c r="A9" s="7" t="s">
        <v>14</v>
      </c>
      <c r="B9" s="311"/>
      <c r="C9" s="311"/>
      <c r="D9" s="311"/>
      <c r="E9" s="311"/>
      <c r="F9" s="311"/>
      <c r="G9" s="206"/>
      <c r="H9" s="9"/>
      <c r="I9" s="9" t="s">
        <v>17</v>
      </c>
      <c r="J9" s="287"/>
      <c r="K9" s="287"/>
      <c r="L9" s="287"/>
      <c r="M9" s="287"/>
      <c r="N9" s="208"/>
      <c r="O9" s="10" t="s">
        <v>237</v>
      </c>
      <c r="P9" s="273"/>
      <c r="Q9" s="273"/>
      <c r="R9" s="274"/>
    </row>
    <row r="10" spans="1:18" ht="20" customHeight="1" x14ac:dyDescent="0.45">
      <c r="A10" s="7" t="s">
        <v>3</v>
      </c>
      <c r="B10" s="311"/>
      <c r="C10" s="311"/>
      <c r="D10" s="311"/>
      <c r="E10" s="311"/>
      <c r="F10" s="311"/>
      <c r="G10" s="206"/>
      <c r="H10" s="9"/>
      <c r="I10" s="9" t="s">
        <v>18</v>
      </c>
      <c r="J10" s="288"/>
      <c r="K10" s="289"/>
      <c r="L10" s="289"/>
      <c r="M10" s="289"/>
      <c r="N10" s="208"/>
      <c r="O10" s="10" t="s">
        <v>234</v>
      </c>
      <c r="P10" s="273"/>
      <c r="Q10" s="273"/>
      <c r="R10" s="274"/>
    </row>
    <row r="11" spans="1:18" ht="20" customHeight="1" x14ac:dyDescent="0.45">
      <c r="A11" s="7" t="s">
        <v>15</v>
      </c>
      <c r="B11" s="311"/>
      <c r="C11" s="311"/>
      <c r="D11" s="311"/>
      <c r="E11" s="311"/>
      <c r="F11" s="311"/>
      <c r="G11" s="206"/>
      <c r="N11" s="17"/>
      <c r="O11" s="10" t="s">
        <v>235</v>
      </c>
      <c r="P11" s="273"/>
      <c r="Q11" s="273"/>
      <c r="R11" s="274"/>
    </row>
    <row r="12" spans="1:18" ht="20" customHeight="1" x14ac:dyDescent="0.45">
      <c r="A12" s="319" t="s">
        <v>33</v>
      </c>
      <c r="B12" s="317"/>
      <c r="C12" s="317"/>
      <c r="D12" s="317"/>
      <c r="E12" s="317"/>
      <c r="F12" s="317"/>
      <c r="G12" s="206"/>
      <c r="H12" s="9"/>
      <c r="I12" s="9" t="s">
        <v>31</v>
      </c>
      <c r="J12" s="290"/>
      <c r="K12" s="290"/>
      <c r="L12" s="290"/>
      <c r="M12" s="290"/>
      <c r="N12" s="209"/>
      <c r="O12" s="10" t="s">
        <v>238</v>
      </c>
      <c r="P12" s="273"/>
      <c r="Q12" s="273"/>
      <c r="R12" s="274"/>
    </row>
    <row r="13" spans="1:18" ht="20" customHeight="1" thickBot="1" x14ac:dyDescent="0.5">
      <c r="A13" s="320"/>
      <c r="B13" s="168"/>
      <c r="C13" s="169"/>
      <c r="D13" s="168"/>
      <c r="E13" s="168"/>
      <c r="F13" s="170" t="s">
        <v>7</v>
      </c>
      <c r="G13" s="18"/>
      <c r="H13" s="12"/>
      <c r="I13" s="12" t="s">
        <v>32</v>
      </c>
      <c r="J13" s="291"/>
      <c r="K13" s="291"/>
      <c r="L13" s="291"/>
      <c r="M13" s="291"/>
      <c r="N13" s="18"/>
      <c r="O13" s="199" t="s">
        <v>236</v>
      </c>
      <c r="P13" s="275"/>
      <c r="Q13" s="275"/>
      <c r="R13" s="276"/>
    </row>
    <row r="14" spans="1:18" ht="53.45" customHeight="1" thickTop="1" thickBot="1" x14ac:dyDescent="0.5">
      <c r="A14" s="283" t="s">
        <v>186</v>
      </c>
      <c r="B14" s="284"/>
      <c r="C14" s="284"/>
      <c r="D14" s="284"/>
      <c r="E14" s="284"/>
      <c r="F14" s="284"/>
      <c r="G14" s="284"/>
      <c r="H14" s="284"/>
      <c r="I14" s="284"/>
      <c r="J14" s="284"/>
      <c r="K14" s="284" t="str">
        <f>IF(A16&lt;&gt;"",IF(A24&lt;&gt;"","Multiple Lines/Manual BOL Required",IF(A17&lt;&gt;"","Multiple Lines/Manual BOL Required",IF(A18&lt;&gt;"","Multiple Lines/Manual BOL Required",IF(A19&lt;&gt;"","Multiple Lines/Manual BOL Required",IF(A20&lt;&gt;"","Multiple Lines/Manual BOL Required",IF(P16&lt;&gt;"","Multiple Lines/Manual BOL Required","")))))),"")</f>
        <v/>
      </c>
      <c r="L14" s="284"/>
      <c r="M14" s="284"/>
      <c r="N14" s="284"/>
      <c r="O14" s="284"/>
      <c r="P14" s="284"/>
      <c r="Q14" s="284"/>
      <c r="R14" s="285"/>
    </row>
    <row r="15" spans="1:18" ht="32.25" thickTop="1" thickBot="1" x14ac:dyDescent="0.55000000000000004">
      <c r="A15" s="171" t="s">
        <v>188</v>
      </c>
      <c r="B15" s="172" t="s">
        <v>189</v>
      </c>
      <c r="C15" s="172" t="s">
        <v>190</v>
      </c>
      <c r="D15" s="172" t="s">
        <v>191</v>
      </c>
      <c r="E15" s="172" t="s">
        <v>192</v>
      </c>
      <c r="F15" s="172" t="s">
        <v>199</v>
      </c>
      <c r="G15" s="173"/>
      <c r="H15" s="172" t="s">
        <v>193</v>
      </c>
      <c r="I15" s="174" t="s">
        <v>192</v>
      </c>
      <c r="J15" s="174" t="s">
        <v>242</v>
      </c>
      <c r="K15" s="174"/>
      <c r="L15" s="175" t="s">
        <v>194</v>
      </c>
      <c r="M15" s="296" t="s">
        <v>195</v>
      </c>
      <c r="N15" s="296"/>
      <c r="O15" s="175" t="s">
        <v>196</v>
      </c>
      <c r="P15" s="198" t="s">
        <v>231</v>
      </c>
      <c r="Q15" s="198" t="s">
        <v>232</v>
      </c>
      <c r="R15" s="176" t="s">
        <v>197</v>
      </c>
    </row>
    <row r="16" spans="1:18" ht="17.45" customHeight="1" thickBot="1" x14ac:dyDescent="0.5">
      <c r="A16" s="188"/>
      <c r="B16" s="160"/>
      <c r="C16" s="160"/>
      <c r="D16" s="160"/>
      <c r="E16" s="160"/>
      <c r="F16" s="160"/>
      <c r="G16" s="159"/>
      <c r="H16" s="161"/>
      <c r="I16" s="160"/>
      <c r="J16" s="160"/>
      <c r="K16" s="217"/>
      <c r="L16" s="160"/>
      <c r="M16" s="295"/>
      <c r="N16" s="295"/>
      <c r="O16" s="162"/>
      <c r="P16" s="162"/>
      <c r="Q16" s="162"/>
      <c r="R16" s="197"/>
    </row>
    <row r="17" spans="1:18" ht="17.45" customHeight="1" thickBot="1" x14ac:dyDescent="0.5">
      <c r="A17" s="188"/>
      <c r="B17" s="160"/>
      <c r="C17" s="160"/>
      <c r="D17" s="160"/>
      <c r="E17" s="160"/>
      <c r="F17" s="160"/>
      <c r="G17" s="159"/>
      <c r="H17" s="161"/>
      <c r="I17" s="160"/>
      <c r="J17" s="160"/>
      <c r="K17" s="217"/>
      <c r="L17" s="160"/>
      <c r="M17" s="295"/>
      <c r="N17" s="295"/>
      <c r="O17" s="162"/>
      <c r="P17" s="162"/>
      <c r="Q17" s="162"/>
      <c r="R17" s="197"/>
    </row>
    <row r="18" spans="1:18" ht="17.45" customHeight="1" thickBot="1" x14ac:dyDescent="0.5">
      <c r="A18" s="188"/>
      <c r="B18" s="160"/>
      <c r="C18" s="160"/>
      <c r="D18" s="160"/>
      <c r="E18" s="160"/>
      <c r="F18" s="160"/>
      <c r="G18" s="159"/>
      <c r="H18" s="161"/>
      <c r="I18" s="160"/>
      <c r="J18" s="160"/>
      <c r="K18" s="217"/>
      <c r="L18" s="160"/>
      <c r="M18" s="295"/>
      <c r="N18" s="295"/>
      <c r="O18" s="162"/>
      <c r="P18" s="162"/>
      <c r="Q18" s="162"/>
      <c r="R18" s="197"/>
    </row>
    <row r="19" spans="1:18" ht="17.45" customHeight="1" thickBot="1" x14ac:dyDescent="0.5">
      <c r="A19" s="188"/>
      <c r="B19" s="160"/>
      <c r="C19" s="160"/>
      <c r="D19" s="160"/>
      <c r="E19" s="160"/>
      <c r="F19" s="160"/>
      <c r="G19" s="159"/>
      <c r="H19" s="161"/>
      <c r="I19" s="160"/>
      <c r="J19" s="160"/>
      <c r="K19" s="217"/>
      <c r="L19" s="160"/>
      <c r="M19" s="295"/>
      <c r="N19" s="295"/>
      <c r="O19" s="162"/>
      <c r="P19" s="162"/>
      <c r="Q19" s="162"/>
      <c r="R19" s="197"/>
    </row>
    <row r="20" spans="1:18" ht="17.45" customHeight="1" thickBot="1" x14ac:dyDescent="0.5">
      <c r="A20" s="188"/>
      <c r="B20" s="160"/>
      <c r="C20" s="160"/>
      <c r="D20" s="160"/>
      <c r="E20" s="160"/>
      <c r="F20" s="160"/>
      <c r="G20" s="159"/>
      <c r="H20" s="161"/>
      <c r="I20" s="160"/>
      <c r="J20" s="160"/>
      <c r="K20" s="217"/>
      <c r="L20" s="160"/>
      <c r="M20" s="295"/>
      <c r="N20" s="295"/>
      <c r="O20" s="162"/>
      <c r="P20" s="162"/>
      <c r="Q20" s="162"/>
      <c r="R20" s="197"/>
    </row>
    <row r="21" spans="1:18" ht="17.45" customHeight="1" thickBot="1" x14ac:dyDescent="0.5">
      <c r="A21" s="193"/>
      <c r="B21" s="191"/>
      <c r="C21" s="191"/>
      <c r="D21" s="191"/>
      <c r="E21" s="194" t="s">
        <v>241</v>
      </c>
      <c r="F21" s="218">
        <f>SUM(F16:F20)</f>
        <v>0</v>
      </c>
      <c r="G21" s="183"/>
      <c r="H21" s="195">
        <f>SUM((H16*F16),(H17*F17),(H18*F18),(H19*F19),(H20*F20))</f>
        <v>0</v>
      </c>
      <c r="I21" s="196" t="str">
        <f>IF(I16=0,"",I16)</f>
        <v/>
      </c>
      <c r="J21" s="195"/>
      <c r="K21" s="195"/>
      <c r="L21" s="190"/>
      <c r="M21" s="191"/>
      <c r="N21" s="191"/>
      <c r="O21" s="190"/>
      <c r="P21" s="190"/>
      <c r="Q21" s="190"/>
      <c r="R21" s="192"/>
    </row>
    <row r="22" spans="1:18" ht="26.25" thickTop="1" thickBot="1" x14ac:dyDescent="0.5">
      <c r="A22" s="292" t="s">
        <v>187</v>
      </c>
      <c r="B22" s="293"/>
      <c r="C22" s="293"/>
      <c r="D22" s="293"/>
      <c r="E22" s="293"/>
      <c r="F22" s="293"/>
      <c r="G22" s="293"/>
      <c r="H22" s="293"/>
      <c r="I22" s="293"/>
      <c r="J22" s="293"/>
      <c r="K22" s="293"/>
      <c r="L22" s="293"/>
      <c r="M22" s="293"/>
      <c r="N22" s="293"/>
      <c r="O22" s="293"/>
      <c r="P22" s="293"/>
      <c r="Q22" s="293"/>
      <c r="R22" s="294"/>
    </row>
    <row r="23" spans="1:18" ht="34.25" customHeight="1" thickTop="1" thickBot="1" x14ac:dyDescent="0.55000000000000004">
      <c r="A23" s="177" t="s">
        <v>19</v>
      </c>
      <c r="B23" s="178" t="s">
        <v>20</v>
      </c>
      <c r="C23" s="178" t="s">
        <v>21</v>
      </c>
      <c r="D23" s="178" t="s">
        <v>22</v>
      </c>
      <c r="E23" s="178" t="s">
        <v>23</v>
      </c>
      <c r="F23" s="178" t="s">
        <v>24</v>
      </c>
      <c r="G23" s="179"/>
      <c r="H23" s="178" t="s">
        <v>25</v>
      </c>
      <c r="I23" s="180" t="s">
        <v>23</v>
      </c>
      <c r="J23" s="180" t="s">
        <v>242</v>
      </c>
      <c r="L23" s="280" t="s">
        <v>244</v>
      </c>
      <c r="M23" s="280"/>
      <c r="N23" s="280"/>
      <c r="O23" s="280"/>
      <c r="P23" s="280"/>
      <c r="Q23" s="280"/>
      <c r="R23" s="281"/>
    </row>
    <row r="24" spans="1:18" ht="20" customHeight="1" thickBot="1" x14ac:dyDescent="0.5">
      <c r="A24" s="156"/>
      <c r="B24" s="157"/>
      <c r="C24" s="157"/>
      <c r="D24" s="157"/>
      <c r="E24" s="157"/>
      <c r="F24" s="157"/>
      <c r="G24" s="5"/>
      <c r="H24" s="158"/>
      <c r="I24" s="157"/>
      <c r="J24" s="157"/>
      <c r="K24" s="210"/>
      <c r="L24" s="277"/>
      <c r="M24" s="278"/>
      <c r="N24" s="278"/>
      <c r="O24" s="278"/>
      <c r="P24" s="278"/>
      <c r="Q24" s="278"/>
      <c r="R24" s="279"/>
    </row>
    <row r="25" spans="1:18" ht="20" customHeight="1" thickBot="1" x14ac:dyDescent="0.5">
      <c r="A25" s="156"/>
      <c r="B25" s="157"/>
      <c r="C25" s="157"/>
      <c r="D25" s="157"/>
      <c r="E25" s="157"/>
      <c r="F25" s="157"/>
      <c r="G25" s="5"/>
      <c r="H25" s="158"/>
      <c r="I25" s="157"/>
      <c r="J25" s="157"/>
      <c r="K25" s="210"/>
      <c r="L25" s="277"/>
      <c r="M25" s="278"/>
      <c r="N25" s="278"/>
      <c r="O25" s="278"/>
      <c r="P25" s="278"/>
      <c r="Q25" s="278"/>
      <c r="R25" s="279"/>
    </row>
    <row r="26" spans="1:18" ht="20" customHeight="1" thickBot="1" x14ac:dyDescent="0.5">
      <c r="A26" s="156"/>
      <c r="B26" s="157"/>
      <c r="C26" s="157"/>
      <c r="D26" s="157"/>
      <c r="E26" s="157"/>
      <c r="F26" s="157"/>
      <c r="G26" s="5"/>
      <c r="H26" s="158"/>
      <c r="I26" s="157"/>
      <c r="J26" s="157"/>
      <c r="K26" s="210"/>
      <c r="L26" s="277"/>
      <c r="M26" s="278"/>
      <c r="N26" s="278"/>
      <c r="O26" s="278"/>
      <c r="P26" s="278"/>
      <c r="Q26" s="278"/>
      <c r="R26" s="279"/>
    </row>
    <row r="27" spans="1:18" ht="20" customHeight="1" thickBot="1" x14ac:dyDescent="0.5">
      <c r="A27" s="156"/>
      <c r="B27" s="157"/>
      <c r="C27" s="157"/>
      <c r="D27" s="157"/>
      <c r="E27" s="157"/>
      <c r="F27" s="157"/>
      <c r="G27" s="5"/>
      <c r="H27" s="158"/>
      <c r="I27" s="157"/>
      <c r="J27" s="157"/>
      <c r="K27" s="210"/>
      <c r="L27" s="277"/>
      <c r="M27" s="278"/>
      <c r="N27" s="278"/>
      <c r="O27" s="278"/>
      <c r="P27" s="278"/>
      <c r="Q27" s="278"/>
      <c r="R27" s="279"/>
    </row>
    <row r="28" spans="1:18" ht="20" customHeight="1" thickBot="1" x14ac:dyDescent="0.5">
      <c r="A28" s="156"/>
      <c r="B28" s="157"/>
      <c r="C28" s="157"/>
      <c r="D28" s="157"/>
      <c r="E28" s="157"/>
      <c r="F28" s="157"/>
      <c r="G28" s="5"/>
      <c r="H28" s="158"/>
      <c r="I28" s="157"/>
      <c r="J28" s="157"/>
      <c r="K28" s="210"/>
      <c r="L28" s="277"/>
      <c r="M28" s="278"/>
      <c r="N28" s="278"/>
      <c r="O28" s="278"/>
      <c r="P28" s="278"/>
      <c r="Q28" s="278"/>
      <c r="R28" s="279"/>
    </row>
    <row r="29" spans="1:18" ht="20" customHeight="1" thickBot="1" x14ac:dyDescent="0.5">
      <c r="A29" s="156"/>
      <c r="B29" s="157"/>
      <c r="C29" s="157"/>
      <c r="D29" s="157"/>
      <c r="E29" s="157"/>
      <c r="F29" s="157"/>
      <c r="G29" s="5"/>
      <c r="H29" s="158"/>
      <c r="I29" s="157"/>
      <c r="J29" s="157"/>
      <c r="K29" s="210"/>
      <c r="L29" s="277"/>
      <c r="M29" s="278"/>
      <c r="N29" s="278"/>
      <c r="O29" s="278"/>
      <c r="P29" s="278"/>
      <c r="Q29" s="278"/>
      <c r="R29" s="279"/>
    </row>
    <row r="30" spans="1:18" ht="20" customHeight="1" thickBot="1" x14ac:dyDescent="0.5">
      <c r="A30" s="156"/>
      <c r="B30" s="157"/>
      <c r="C30" s="157"/>
      <c r="D30" s="157"/>
      <c r="E30" s="157"/>
      <c r="F30" s="157"/>
      <c r="G30" s="5"/>
      <c r="H30" s="158"/>
      <c r="I30" s="157"/>
      <c r="J30" s="157"/>
      <c r="K30" s="210"/>
      <c r="L30" s="277"/>
      <c r="M30" s="278"/>
      <c r="N30" s="278"/>
      <c r="O30" s="278"/>
      <c r="P30" s="278"/>
      <c r="Q30" s="278"/>
      <c r="R30" s="279"/>
    </row>
    <row r="31" spans="1:18" ht="20" customHeight="1" thickBot="1" x14ac:dyDescent="0.5">
      <c r="A31" s="156"/>
      <c r="B31" s="157"/>
      <c r="C31" s="157"/>
      <c r="D31" s="157"/>
      <c r="E31" s="157"/>
      <c r="F31" s="157"/>
      <c r="G31" s="5"/>
      <c r="H31" s="158"/>
      <c r="I31" s="157"/>
      <c r="J31" s="157"/>
      <c r="K31" s="210"/>
      <c r="L31" s="277"/>
      <c r="M31" s="278"/>
      <c r="N31" s="278"/>
      <c r="O31" s="278"/>
      <c r="P31" s="278"/>
      <c r="Q31" s="278"/>
      <c r="R31" s="279"/>
    </row>
    <row r="32" spans="1:18" ht="20" customHeight="1" thickBot="1" x14ac:dyDescent="0.4">
      <c r="A32" s="181"/>
      <c r="B32" s="182"/>
      <c r="C32" s="182"/>
      <c r="D32" s="182"/>
      <c r="E32" s="203" t="s">
        <v>240</v>
      </c>
      <c r="F32" s="204">
        <f>SUM(F24:F31)</f>
        <v>0</v>
      </c>
      <c r="G32" s="183"/>
      <c r="H32" s="204">
        <f>SUM((H24*F24),(H25*F25),(H26*F26),(H27*F27),(H28*F28),(H29*F29),(H30*F30),(H31*F31))</f>
        <v>0</v>
      </c>
      <c r="I32" s="204">
        <f>I24</f>
        <v>0</v>
      </c>
      <c r="J32" s="184"/>
      <c r="K32" s="184"/>
      <c r="L32" s="185"/>
      <c r="M32" s="205"/>
      <c r="N32" s="205"/>
      <c r="O32" s="186"/>
      <c r="P32" s="186"/>
      <c r="Q32" s="186"/>
      <c r="R32" s="187"/>
    </row>
    <row r="33" spans="1:18" ht="25.9" thickTop="1" x14ac:dyDescent="0.45">
      <c r="A33" s="292" t="s">
        <v>5</v>
      </c>
      <c r="B33" s="293"/>
      <c r="C33" s="293"/>
      <c r="D33" s="293"/>
      <c r="E33" s="293"/>
      <c r="F33" s="293"/>
      <c r="G33" s="293"/>
      <c r="H33" s="293"/>
      <c r="I33" s="293"/>
      <c r="J33" s="293"/>
      <c r="K33" s="293"/>
      <c r="L33" s="293"/>
      <c r="M33" s="293"/>
      <c r="N33" s="293"/>
      <c r="O33" s="293"/>
      <c r="P33" s="293"/>
      <c r="Q33" s="293"/>
      <c r="R33" s="294"/>
    </row>
    <row r="34" spans="1:18" ht="18" x14ac:dyDescent="0.45">
      <c r="A34" s="11" t="s">
        <v>6</v>
      </c>
      <c r="B34" s="322"/>
      <c r="C34" s="322"/>
      <c r="D34" s="322"/>
      <c r="E34" s="322"/>
      <c r="F34" s="322"/>
      <c r="G34" s="322"/>
      <c r="H34" s="322"/>
      <c r="I34" s="322"/>
      <c r="J34" s="322"/>
      <c r="K34" s="322"/>
      <c r="L34" s="322"/>
      <c r="M34" s="323"/>
      <c r="N34" s="323"/>
      <c r="O34" s="323"/>
      <c r="P34" s="324"/>
      <c r="Q34" s="324"/>
      <c r="R34" s="325"/>
    </row>
    <row r="35" spans="1:18" ht="20" customHeight="1" x14ac:dyDescent="0.45">
      <c r="A35" s="7" t="s">
        <v>26</v>
      </c>
      <c r="B35" s="318"/>
      <c r="C35" s="318"/>
      <c r="D35" s="318"/>
      <c r="E35" s="318"/>
      <c r="F35" s="318"/>
      <c r="G35" s="206"/>
      <c r="I35" s="8" t="s">
        <v>34</v>
      </c>
      <c r="J35" s="286"/>
      <c r="K35" s="286"/>
      <c r="L35" s="286"/>
      <c r="M35" s="200" t="str">
        <f>IF($N$5="Premium","&lt;== Required for Premium Shipment","")</f>
        <v/>
      </c>
      <c r="N35" s="200"/>
      <c r="O35" s="315" t="s">
        <v>239</v>
      </c>
      <c r="P35" s="315"/>
      <c r="Q35" s="315"/>
      <c r="R35" s="316"/>
    </row>
    <row r="36" spans="1:18" ht="20" customHeight="1" x14ac:dyDescent="0.45">
      <c r="A36" s="7" t="s">
        <v>14</v>
      </c>
      <c r="B36" s="311"/>
      <c r="C36" s="311"/>
      <c r="D36" s="311"/>
      <c r="E36" s="311"/>
      <c r="F36" s="311"/>
      <c r="G36" s="206"/>
      <c r="I36" s="8" t="s">
        <v>35</v>
      </c>
      <c r="J36" s="287"/>
      <c r="K36" s="287"/>
      <c r="L36" s="287"/>
      <c r="M36" s="201" t="str">
        <f>IF($N$5="Premium","&lt;== Required for Premium Shipment","")</f>
        <v/>
      </c>
      <c r="N36" s="201"/>
      <c r="O36" s="10" t="s">
        <v>233</v>
      </c>
      <c r="P36" s="273"/>
      <c r="Q36" s="273"/>
      <c r="R36" s="274"/>
    </row>
    <row r="37" spans="1:18" ht="20" customHeight="1" x14ac:dyDescent="0.45">
      <c r="A37" s="7" t="s">
        <v>3</v>
      </c>
      <c r="B37" s="311"/>
      <c r="C37" s="311"/>
      <c r="D37" s="311"/>
      <c r="E37" s="311"/>
      <c r="F37" s="311"/>
      <c r="G37" s="206"/>
      <c r="I37" s="9" t="s">
        <v>36</v>
      </c>
      <c r="J37" s="288"/>
      <c r="K37" s="288"/>
      <c r="L37" s="288"/>
      <c r="M37" s="201" t="str">
        <f>IF($N$5="Premium","&lt;== Required for Premium Shipment","")</f>
        <v/>
      </c>
      <c r="N37" s="201"/>
      <c r="O37" s="10" t="s">
        <v>237</v>
      </c>
      <c r="P37" s="273"/>
      <c r="Q37" s="273"/>
      <c r="R37" s="274"/>
    </row>
    <row r="38" spans="1:18" ht="20" customHeight="1" x14ac:dyDescent="0.45">
      <c r="A38" s="7" t="s">
        <v>15</v>
      </c>
      <c r="B38" s="311"/>
      <c r="C38" s="311"/>
      <c r="D38" s="311"/>
      <c r="E38" s="311"/>
      <c r="F38" s="311"/>
      <c r="G38" s="206"/>
      <c r="H38" s="6"/>
      <c r="I38" s="209"/>
      <c r="J38" s="21"/>
      <c r="K38" s="21"/>
      <c r="L38" s="21"/>
      <c r="M38" s="13"/>
      <c r="N38" s="211"/>
      <c r="O38" s="10" t="s">
        <v>234</v>
      </c>
      <c r="P38" s="273"/>
      <c r="Q38" s="273"/>
      <c r="R38" s="274"/>
    </row>
    <row r="39" spans="1:18" ht="20" customHeight="1" x14ac:dyDescent="0.45">
      <c r="A39" s="319" t="s">
        <v>33</v>
      </c>
      <c r="B39" s="317"/>
      <c r="C39" s="317"/>
      <c r="D39" s="317"/>
      <c r="E39" s="317"/>
      <c r="F39" s="317"/>
      <c r="G39" s="206"/>
      <c r="H39" s="10" t="s">
        <v>27</v>
      </c>
      <c r="I39" s="321"/>
      <c r="J39" s="321"/>
      <c r="K39" s="321"/>
      <c r="L39" s="212"/>
      <c r="M39" s="13"/>
      <c r="N39" s="211"/>
      <c r="O39" s="10" t="s">
        <v>235</v>
      </c>
      <c r="P39" s="273"/>
      <c r="Q39" s="273"/>
      <c r="R39" s="274"/>
    </row>
    <row r="40" spans="1:18" ht="20" customHeight="1" x14ac:dyDescent="0.45">
      <c r="A40" s="319"/>
      <c r="B40" s="213"/>
      <c r="C40" s="214"/>
      <c r="D40" s="213"/>
      <c r="E40" s="213"/>
      <c r="F40" s="215" t="s">
        <v>7</v>
      </c>
      <c r="G40" s="216"/>
      <c r="H40" s="216"/>
      <c r="I40" s="216"/>
      <c r="J40" s="216"/>
      <c r="K40" s="216"/>
      <c r="L40" s="216" t="s">
        <v>7</v>
      </c>
      <c r="M40" s="13"/>
      <c r="N40" s="211"/>
      <c r="O40" s="10" t="s">
        <v>238</v>
      </c>
      <c r="P40" s="273"/>
      <c r="Q40" s="273"/>
      <c r="R40" s="274"/>
    </row>
    <row r="41" spans="1:18" ht="20" customHeight="1" thickBot="1" x14ac:dyDescent="0.4">
      <c r="A41" s="19"/>
      <c r="B41" s="20"/>
      <c r="C41" s="20"/>
      <c r="D41" s="20"/>
      <c r="E41" s="20"/>
      <c r="F41" s="20"/>
      <c r="G41" s="20"/>
      <c r="H41" s="20"/>
      <c r="I41" s="20"/>
      <c r="J41" s="20"/>
      <c r="K41" s="20"/>
      <c r="L41" s="20"/>
      <c r="M41" s="14"/>
      <c r="N41" s="202"/>
      <c r="O41" s="199" t="s">
        <v>236</v>
      </c>
      <c r="P41" s="275"/>
      <c r="Q41" s="275"/>
      <c r="R41" s="276"/>
    </row>
    <row r="42" spans="1:18" ht="14.25" x14ac:dyDescent="0.45">
      <c r="A42" s="1" t="s">
        <v>28</v>
      </c>
    </row>
    <row r="43" spans="1:18" ht="14.45" customHeight="1" x14ac:dyDescent="0.45">
      <c r="A43" s="163" t="s">
        <v>37</v>
      </c>
      <c r="B43" s="45"/>
      <c r="C43" s="45"/>
    </row>
    <row r="44" spans="1:18" ht="14.25" x14ac:dyDescent="0.45">
      <c r="A44" s="163" t="s">
        <v>198</v>
      </c>
    </row>
    <row r="45" spans="1:18" ht="22.8" customHeight="1" x14ac:dyDescent="0.45"/>
    <row r="46" spans="1:18" ht="22.8" customHeight="1" x14ac:dyDescent="0.45">
      <c r="A46" s="282" t="s">
        <v>253</v>
      </c>
      <c r="B46" s="282"/>
      <c r="C46" s="282"/>
      <c r="D46" s="282"/>
      <c r="E46" s="282"/>
      <c r="F46" s="282"/>
      <c r="G46" s="282"/>
      <c r="H46" s="282"/>
      <c r="I46" s="282"/>
      <c r="J46" s="282"/>
      <c r="K46" s="282"/>
      <c r="L46" s="282"/>
      <c r="M46" s="282"/>
      <c r="N46" s="282"/>
      <c r="O46" s="282"/>
      <c r="P46" s="282"/>
      <c r="Q46" s="282"/>
      <c r="R46" s="282"/>
    </row>
    <row r="47" spans="1:18" ht="22.8" customHeight="1" x14ac:dyDescent="0.45">
      <c r="A47" s="189"/>
    </row>
    <row r="48" spans="1:18" ht="22.8" customHeight="1" x14ac:dyDescent="0.45">
      <c r="A48" s="282" t="s">
        <v>248</v>
      </c>
      <c r="B48" s="282"/>
      <c r="C48" s="282"/>
      <c r="D48" s="282"/>
      <c r="E48" s="282"/>
      <c r="F48" s="282"/>
      <c r="G48" s="282"/>
      <c r="H48" s="282"/>
      <c r="I48" s="282"/>
      <c r="J48" s="282"/>
      <c r="K48" s="282"/>
      <c r="L48" s="282"/>
      <c r="M48" s="282"/>
      <c r="N48" s="282"/>
      <c r="O48" s="282"/>
      <c r="P48" s="282"/>
      <c r="Q48" s="282"/>
      <c r="R48" s="282"/>
    </row>
    <row r="49" ht="22.8" customHeight="1" x14ac:dyDescent="0.45"/>
    <row r="50" ht="22.8" customHeight="1" x14ac:dyDescent="0.45"/>
    <row r="51" ht="22.8" customHeight="1" x14ac:dyDescent="0.45"/>
    <row r="52" ht="22.8" customHeight="1" x14ac:dyDescent="0.45"/>
    <row r="53" ht="22.8" customHeight="1" x14ac:dyDescent="0.45"/>
    <row r="54" ht="22.8" customHeight="1" x14ac:dyDescent="0.45"/>
  </sheetData>
  <sheetProtection algorithmName="SHA-512" hashValue="N2sBG/DVY8zgMnPME431toC684eUPbaYUVa0SQpVhcUMoULVt22yFIrvauGnFx2Ry76pBd9iQjjJD6Fqp46qYA==" saltValue="Rfi2IjmRdrPtoR0CNP728A==" spinCount="100000" sheet="1" selectLockedCells="1"/>
  <mergeCells count="70">
    <mergeCell ref="L29:R29"/>
    <mergeCell ref="L30:R30"/>
    <mergeCell ref="L31:R31"/>
    <mergeCell ref="A39:A40"/>
    <mergeCell ref="A12:A13"/>
    <mergeCell ref="B38:F38"/>
    <mergeCell ref="B39:F39"/>
    <mergeCell ref="I39:K39"/>
    <mergeCell ref="B36:F36"/>
    <mergeCell ref="J36:L36"/>
    <mergeCell ref="B37:F37"/>
    <mergeCell ref="J37:L37"/>
    <mergeCell ref="A33:R33"/>
    <mergeCell ref="B34:R34"/>
    <mergeCell ref="J35:L35"/>
    <mergeCell ref="O35:R35"/>
    <mergeCell ref="B11:F11"/>
    <mergeCell ref="B12:F12"/>
    <mergeCell ref="B9:F9"/>
    <mergeCell ref="B10:F10"/>
    <mergeCell ref="B35:F35"/>
    <mergeCell ref="B4:F4"/>
    <mergeCell ref="A6:R6"/>
    <mergeCell ref="B7:F7"/>
    <mergeCell ref="I7:L7"/>
    <mergeCell ref="B8:F8"/>
    <mergeCell ref="N4:R4"/>
    <mergeCell ref="N5:R5"/>
    <mergeCell ref="O7:R7"/>
    <mergeCell ref="P8:R8"/>
    <mergeCell ref="A1:R1"/>
    <mergeCell ref="N2:R2"/>
    <mergeCell ref="N3:R3"/>
    <mergeCell ref="I2:J2"/>
    <mergeCell ref="I3:J3"/>
    <mergeCell ref="B2:F2"/>
    <mergeCell ref="B3:F3"/>
    <mergeCell ref="A46:R46"/>
    <mergeCell ref="A48:R48"/>
    <mergeCell ref="A14:J14"/>
    <mergeCell ref="K14:R14"/>
    <mergeCell ref="J8:M8"/>
    <mergeCell ref="J9:M9"/>
    <mergeCell ref="J10:M10"/>
    <mergeCell ref="J12:M12"/>
    <mergeCell ref="J13:M13"/>
    <mergeCell ref="A22:R22"/>
    <mergeCell ref="M16:N16"/>
    <mergeCell ref="M15:N15"/>
    <mergeCell ref="M17:N17"/>
    <mergeCell ref="M18:N18"/>
    <mergeCell ref="M19:N19"/>
    <mergeCell ref="M20:N20"/>
    <mergeCell ref="L28:R28"/>
    <mergeCell ref="P9:R9"/>
    <mergeCell ref="P10:R10"/>
    <mergeCell ref="P11:R11"/>
    <mergeCell ref="P12:R12"/>
    <mergeCell ref="P13:R13"/>
    <mergeCell ref="L23:R23"/>
    <mergeCell ref="L24:R24"/>
    <mergeCell ref="L25:R25"/>
    <mergeCell ref="L26:R26"/>
    <mergeCell ref="L27:R27"/>
    <mergeCell ref="P38:R38"/>
    <mergeCell ref="P39:R39"/>
    <mergeCell ref="P40:R40"/>
    <mergeCell ref="P41:R41"/>
    <mergeCell ref="P36:R36"/>
    <mergeCell ref="P37:R37"/>
  </mergeCells>
  <dataValidations xWindow="790" yWindow="503" count="13">
    <dataValidation type="list" allowBlank="1" showInputMessage="1" showErrorMessage="1" sqref="R21" xr:uid="{78ED679E-D4FB-4A69-AD40-8FCC72341661}">
      <formula1>"N/A, I, II, III"</formula1>
    </dataValidation>
    <dataValidation type="list" allowBlank="1" showInputMessage="1" showErrorMessage="1" sqref="B32" xr:uid="{85B36789-B534-45F7-9029-51089FB89C0F}">
      <formula1>"Inches, cm"</formula1>
    </dataValidation>
    <dataValidation type="list" allowBlank="1" showInputMessage="1" showErrorMessage="1" sqref="A32" xr:uid="{B08D0CDE-393F-4A59-A924-994DE0574489}">
      <formula1>"CTN, PLT, BDL, CTE, BRL"</formula1>
    </dataValidation>
    <dataValidation type="list" allowBlank="1" showInputMessage="1" showErrorMessage="1" sqref="O16:Q21" xr:uid="{140B9215-9B6F-420D-9D38-0A75533A6C2A}">
      <formula1>"2.1, 2.2, 3, 4.1, 4.2, 4.3, 5.1, 5.2, 6.1, 8, 9"</formula1>
    </dataValidation>
    <dataValidation allowBlank="1" showErrorMessage="1" sqref="I5:K5 H7:H10 B5:D5 B23:E23 A2:A3 A7:A12 O38:O41 I35:I37 M39:M41 A33:A39 A14 K4 A4:B4 M3:M4 B15:E15 I8:I10 I15:M15 O10:O13 K14 A6:R6 A22:R22 O15:R15 L23 I23:J23" xr:uid="{25C4C266-A41E-420D-82AA-FA9CEFCB0318}"/>
    <dataValidation type="list" allowBlank="1" showErrorMessage="1" sqref="N5:R5" xr:uid="{B0CA9EAD-2287-4DA1-B772-705ACA6BE4AD}">
      <formula1>"Standard  (100066),Premium    (100046)"</formula1>
    </dataValidation>
    <dataValidation type="list" allowBlank="1" showInputMessage="1" showErrorMessage="1" sqref="N3:R3" xr:uid="{688F92C0-356A-4FCA-919C-4A74ED595F79}">
      <formula1>"Naval Marine"</formula1>
    </dataValidation>
    <dataValidation type="list" allowBlank="1" showInputMessage="1" showErrorMessage="1" sqref="N40" xr:uid="{A55D169B-765D-41CC-9240-93D4BE523EC0}">
      <formula1>#REF!</formula1>
    </dataValidation>
    <dataValidation type="list" allowBlank="1" showInputMessage="1" showErrorMessage="1" sqref="A24:A31 A16:A20" xr:uid="{21672201-BEE6-4851-9672-58DE2686F379}">
      <formula1>"Carton    (CTN),Pallet      (PLT),Crate    (CTE),Loose Piece   (LPC),Tote         (TOTE)"</formula1>
    </dataValidation>
    <dataValidation type="list" allowBlank="1" showInputMessage="1" showErrorMessage="1" sqref="R16:R20" xr:uid="{18DDC856-F5FA-48CE-B365-A29312D3621F}">
      <formula1>"I, II, III"</formula1>
    </dataValidation>
    <dataValidation type="list" allowBlank="1" showInputMessage="1" showErrorMessage="1" sqref="E16:E20 E24:E31" xr:uid="{6D3E1DA9-E85E-4BCA-A2B9-484ADBBB2B11}">
      <formula1>"Inches"</formula1>
    </dataValidation>
    <dataValidation type="list" allowBlank="1" showInputMessage="1" showErrorMessage="1" sqref="I16:I20 I24:I31" xr:uid="{CA941453-D6EC-4519-B2BC-F482ECE7ED45}">
      <formula1>"lbs"</formula1>
    </dataValidation>
    <dataValidation type="date" allowBlank="1" showInputMessage="1" showErrorMessage="1" sqref="J12:M12 J13:M13" xr:uid="{6EF04E8F-79C1-471C-8893-006D1ADF59AC}">
      <formula1>1</formula1>
      <formula2>2958465</formula2>
    </dataValidation>
  </dataValidations>
  <pageMargins left="0.7" right="0.7" top="0.75" bottom="0.75" header="0.3" footer="0.3"/>
  <pageSetup scale="45" orientation="portrait" r:id="rId1"/>
  <drawing r:id="rId2"/>
  <legacyDrawing r:id="rId3"/>
  <controls>
    <mc:AlternateContent xmlns:mc="http://schemas.openxmlformats.org/markup-compatibility/2006">
      <mc:Choice Requires="x14">
        <control shapeId="1039" r:id="rId4" name="CheckBox6">
          <controlPr locked="0" defaultSize="0" autoLine="0" autoPict="0" r:id="rId5">
            <anchor moveWithCells="1">
              <from>
                <xdr:col>1</xdr:col>
                <xdr:colOff>100013</xdr:colOff>
                <xdr:row>11</xdr:row>
                <xdr:rowOff>66675</xdr:rowOff>
              </from>
              <to>
                <xdr:col>1</xdr:col>
                <xdr:colOff>733425</xdr:colOff>
                <xdr:row>12</xdr:row>
                <xdr:rowOff>190500</xdr:rowOff>
              </to>
            </anchor>
          </controlPr>
        </control>
      </mc:Choice>
      <mc:Fallback>
        <control shapeId="1039" r:id="rId4" name="CheckBox6"/>
      </mc:Fallback>
    </mc:AlternateContent>
    <mc:AlternateContent xmlns:mc="http://schemas.openxmlformats.org/markup-compatibility/2006">
      <mc:Choice Requires="x14">
        <control shapeId="1038" r:id="rId6" name="CheckBox5">
          <controlPr locked="0" defaultSize="0" autoLine="0" autoPict="0" r:id="rId7">
            <anchor moveWithCells="1">
              <from>
                <xdr:col>1</xdr:col>
                <xdr:colOff>714375</xdr:colOff>
                <xdr:row>11</xdr:row>
                <xdr:rowOff>66675</xdr:rowOff>
              </from>
              <to>
                <xdr:col>5</xdr:col>
                <xdr:colOff>595313</xdr:colOff>
                <xdr:row>12</xdr:row>
                <xdr:rowOff>190500</xdr:rowOff>
              </to>
            </anchor>
          </controlPr>
        </control>
      </mc:Choice>
      <mc:Fallback>
        <control shapeId="1038" r:id="rId6" name="CheckBox5"/>
      </mc:Fallback>
    </mc:AlternateContent>
    <mc:AlternateContent xmlns:mc="http://schemas.openxmlformats.org/markup-compatibility/2006">
      <mc:Choice Requires="x14">
        <control shapeId="1037" r:id="rId8" name="CheckBox4">
          <controlPr locked="0" defaultSize="0" autoLine="0" r:id="rId9">
            <anchor moveWithCells="1">
              <from>
                <xdr:col>1</xdr:col>
                <xdr:colOff>100013</xdr:colOff>
                <xdr:row>38</xdr:row>
                <xdr:rowOff>100013</xdr:rowOff>
              </from>
              <to>
                <xdr:col>1</xdr:col>
                <xdr:colOff>733425</xdr:colOff>
                <xdr:row>39</xdr:row>
                <xdr:rowOff>190500</xdr:rowOff>
              </to>
            </anchor>
          </controlPr>
        </control>
      </mc:Choice>
      <mc:Fallback>
        <control shapeId="1037" r:id="rId8" name="CheckBox4"/>
      </mc:Fallback>
    </mc:AlternateContent>
    <mc:AlternateContent xmlns:mc="http://schemas.openxmlformats.org/markup-compatibility/2006">
      <mc:Choice Requires="x14">
        <control shapeId="1036" r:id="rId10" name="CheckBox3">
          <controlPr locked="0" defaultSize="0" autoLine="0" autoPict="0" r:id="rId11">
            <anchor moveWithCells="1">
              <from>
                <xdr:col>1</xdr:col>
                <xdr:colOff>714375</xdr:colOff>
                <xdr:row>38</xdr:row>
                <xdr:rowOff>100013</xdr:rowOff>
              </from>
              <to>
                <xdr:col>5</xdr:col>
                <xdr:colOff>595313</xdr:colOff>
                <xdr:row>39</xdr:row>
                <xdr:rowOff>190500</xdr:rowOff>
              </to>
            </anchor>
          </controlPr>
        </control>
      </mc:Choice>
      <mc:Fallback>
        <control shapeId="1036" r:id="rId10" name="CheckBox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D4B5-1748-43D0-AF00-AB11E77AD89E}">
  <sheetPr codeName="Sheet2">
    <tabColor rgb="FF800000"/>
    <pageSetUpPr fitToPage="1"/>
  </sheetPr>
  <dimension ref="A1:R63"/>
  <sheetViews>
    <sheetView showGridLines="0" zoomScale="80" zoomScaleNormal="80" zoomScaleSheetLayoutView="85" workbookViewId="0">
      <selection activeCell="A46" sqref="A46:R46"/>
    </sheetView>
  </sheetViews>
  <sheetFormatPr defaultColWidth="9.1328125" defaultRowHeight="14.25" x14ac:dyDescent="0.45"/>
  <cols>
    <col min="1" max="1" width="29" style="23" customWidth="1"/>
    <col min="2" max="2" width="22.46484375" style="23" customWidth="1"/>
    <col min="3" max="3" width="34" style="23" bestFit="1" customWidth="1"/>
    <col min="4" max="4" width="28.46484375" style="23" bestFit="1" customWidth="1"/>
    <col min="5" max="5" width="25.86328125" style="23" customWidth="1"/>
    <col min="6" max="6" width="14.6640625" style="23" customWidth="1"/>
    <col min="7" max="7" width="16.1328125" style="23" customWidth="1"/>
    <col min="8" max="9" width="15.53125" style="23" customWidth="1"/>
    <col min="10" max="10" width="16.33203125" style="23" bestFit="1" customWidth="1"/>
    <col min="11" max="11" width="15.1328125" style="23" customWidth="1"/>
    <col min="12" max="12" width="11.86328125" style="23" customWidth="1"/>
    <col min="13" max="13" width="8.6640625" style="23" customWidth="1"/>
    <col min="14" max="14" width="14.33203125" style="23" customWidth="1"/>
    <col min="15" max="15" width="16" style="23" bestFit="1" customWidth="1"/>
    <col min="16" max="16" width="16.6640625" style="23" customWidth="1"/>
    <col min="17" max="17" width="17.86328125" style="23" bestFit="1" customWidth="1"/>
    <col min="18" max="16384" width="9.1328125" style="23"/>
  </cols>
  <sheetData>
    <row r="1" spans="1:18" ht="37.5" customHeight="1" thickBot="1" x14ac:dyDescent="0.5">
      <c r="A1" s="376" t="s">
        <v>38</v>
      </c>
      <c r="B1" s="377"/>
      <c r="C1" s="377"/>
      <c r="D1" s="377"/>
      <c r="E1" s="377"/>
      <c r="F1" s="377"/>
      <c r="G1" s="377"/>
      <c r="H1" s="377"/>
      <c r="I1" s="377"/>
      <c r="J1" s="377"/>
      <c r="K1" s="377"/>
      <c r="L1" s="377"/>
      <c r="M1" s="377"/>
      <c r="N1" s="377"/>
      <c r="O1" s="377"/>
      <c r="P1" s="377"/>
      <c r="Q1" s="377"/>
      <c r="R1" s="22"/>
    </row>
    <row r="2" spans="1:18" ht="20.25" customHeight="1" thickBot="1" x14ac:dyDescent="0.5">
      <c r="A2" s="349" t="s">
        <v>39</v>
      </c>
      <c r="B2" s="350"/>
      <c r="C2" s="350"/>
      <c r="D2" s="350"/>
      <c r="E2" s="350"/>
      <c r="F2" s="350"/>
      <c r="G2" s="350"/>
      <c r="H2" s="350"/>
      <c r="I2" s="350"/>
      <c r="J2" s="350"/>
      <c r="K2" s="350"/>
      <c r="L2" s="350"/>
      <c r="M2" s="350"/>
      <c r="N2" s="350"/>
      <c r="O2" s="350"/>
      <c r="P2" s="350"/>
      <c r="Q2" s="350"/>
      <c r="R2" s="22"/>
    </row>
    <row r="3" spans="1:18" ht="37.5" customHeight="1" x14ac:dyDescent="0.45">
      <c r="A3" s="378" t="s">
        <v>40</v>
      </c>
      <c r="B3" s="379"/>
      <c r="C3" s="379"/>
      <c r="D3" s="379"/>
      <c r="E3" s="379"/>
      <c r="F3" s="379"/>
      <c r="G3" s="379"/>
      <c r="H3" s="379"/>
      <c r="I3" s="379"/>
      <c r="J3" s="379"/>
      <c r="K3" s="380"/>
      <c r="L3" s="24"/>
      <c r="M3" s="24"/>
      <c r="N3" s="24"/>
      <c r="O3" s="24"/>
      <c r="P3" s="24"/>
      <c r="Q3" s="24"/>
      <c r="R3" s="22"/>
    </row>
    <row r="4" spans="1:18" ht="37.5" customHeight="1" x14ac:dyDescent="0.45">
      <c r="A4" s="381"/>
      <c r="B4" s="382"/>
      <c r="C4" s="382"/>
      <c r="D4" s="382"/>
      <c r="E4" s="382"/>
      <c r="F4" s="382"/>
      <c r="G4" s="382"/>
      <c r="H4" s="382"/>
      <c r="I4" s="382"/>
      <c r="J4" s="382"/>
      <c r="K4" s="383"/>
      <c r="L4" s="25"/>
      <c r="M4" s="25"/>
      <c r="N4" s="25"/>
      <c r="O4" s="25"/>
      <c r="P4" s="25"/>
      <c r="Q4" s="25"/>
      <c r="R4" s="22"/>
    </row>
    <row r="5" spans="1:18" ht="37.5" customHeight="1" x14ac:dyDescent="0.45">
      <c r="A5" s="381"/>
      <c r="B5" s="382"/>
      <c r="C5" s="382"/>
      <c r="D5" s="382"/>
      <c r="E5" s="382"/>
      <c r="F5" s="382"/>
      <c r="G5" s="382"/>
      <c r="H5" s="382"/>
      <c r="I5" s="382"/>
      <c r="J5" s="382"/>
      <c r="K5" s="383"/>
      <c r="L5" s="25"/>
      <c r="M5" s="25"/>
      <c r="N5" s="25"/>
      <c r="O5" s="25"/>
      <c r="P5" s="25"/>
      <c r="Q5" s="25"/>
      <c r="R5" s="22"/>
    </row>
    <row r="6" spans="1:18" ht="37.5" customHeight="1" x14ac:dyDescent="0.45">
      <c r="A6" s="381"/>
      <c r="B6" s="382"/>
      <c r="C6" s="382"/>
      <c r="D6" s="382"/>
      <c r="E6" s="382"/>
      <c r="F6" s="382"/>
      <c r="G6" s="382"/>
      <c r="H6" s="382"/>
      <c r="I6" s="382"/>
      <c r="J6" s="382"/>
      <c r="K6" s="383"/>
      <c r="L6" s="25"/>
      <c r="M6" s="25"/>
      <c r="N6" s="25"/>
      <c r="O6" s="25"/>
      <c r="P6" s="25"/>
      <c r="Q6" s="25"/>
      <c r="R6" s="22"/>
    </row>
    <row r="7" spans="1:18" ht="16.149999999999999" thickBot="1" x14ac:dyDescent="0.5">
      <c r="A7" s="384"/>
      <c r="B7" s="385"/>
      <c r="C7" s="385"/>
      <c r="D7" s="385"/>
      <c r="E7" s="385"/>
      <c r="F7" s="385"/>
      <c r="G7" s="385"/>
      <c r="H7" s="385"/>
      <c r="I7" s="385"/>
      <c r="J7" s="385"/>
      <c r="K7" s="386"/>
      <c r="L7" s="26"/>
      <c r="M7" s="26"/>
      <c r="N7" s="26"/>
      <c r="O7" s="26"/>
      <c r="P7" s="26"/>
      <c r="Q7" s="26"/>
      <c r="R7" s="22"/>
    </row>
    <row r="8" spans="1:18" ht="15.75" x14ac:dyDescent="0.45">
      <c r="A8" s="387" t="s">
        <v>41</v>
      </c>
      <c r="B8" s="388"/>
      <c r="C8" s="388"/>
      <c r="D8" s="388"/>
      <c r="E8" s="388"/>
      <c r="F8" s="388"/>
      <c r="G8" s="388"/>
      <c r="H8" s="388"/>
      <c r="I8" s="388"/>
      <c r="J8" s="388"/>
      <c r="K8" s="388"/>
      <c r="L8" s="388"/>
      <c r="M8" s="388"/>
      <c r="N8" s="389"/>
      <c r="O8" s="27"/>
      <c r="P8" s="27"/>
      <c r="Q8" s="27"/>
      <c r="R8" s="22"/>
    </row>
    <row r="9" spans="1:18" x14ac:dyDescent="0.45">
      <c r="A9" s="28" t="s">
        <v>42</v>
      </c>
      <c r="B9" s="29" t="str">
        <f>IF(SRF!B2=0,"",SRF!B2)</f>
        <v/>
      </c>
      <c r="C9" s="28" t="s">
        <v>43</v>
      </c>
      <c r="D9" s="28" t="str">
        <f>IF(SRF!N3=0,"",SRF!N3)</f>
        <v>Naval Marine</v>
      </c>
      <c r="E9" s="28" t="s">
        <v>44</v>
      </c>
      <c r="F9" s="29" t="str">
        <f>IF(SRF!B3=0,"",SRF!B3)</f>
        <v/>
      </c>
      <c r="G9" s="28" t="s">
        <v>45</v>
      </c>
      <c r="H9" s="30" t="str">
        <f>IF(SRF!B4=0,"",SRF!B4)</f>
        <v/>
      </c>
      <c r="I9" s="28" t="s">
        <v>46</v>
      </c>
      <c r="J9" s="29" t="str">
        <f>IF(SRF!B7=0,"",SRF!B7)</f>
        <v/>
      </c>
      <c r="K9" s="28" t="s">
        <v>47</v>
      </c>
      <c r="L9" s="390"/>
      <c r="M9" s="391"/>
      <c r="N9" s="28" t="s">
        <v>48</v>
      </c>
      <c r="O9" s="29">
        <f>IF(SRF!N4=0,800507,SRF!N4)</f>
        <v>800507</v>
      </c>
      <c r="P9" s="28" t="s">
        <v>49</v>
      </c>
      <c r="Q9" s="29">
        <v>85</v>
      </c>
    </row>
    <row r="10" spans="1:18" ht="25.5" customHeight="1" thickBot="1" x14ac:dyDescent="0.5">
      <c r="A10" s="374" t="s">
        <v>50</v>
      </c>
      <c r="B10" s="375"/>
      <c r="C10" s="375"/>
      <c r="D10" s="375"/>
      <c r="E10" s="375"/>
      <c r="F10" s="375"/>
      <c r="G10" s="375"/>
      <c r="H10" s="375"/>
      <c r="I10" s="375"/>
      <c r="J10" s="375"/>
      <c r="K10" s="375"/>
      <c r="L10" s="375"/>
      <c r="M10" s="375"/>
      <c r="N10" s="375"/>
      <c r="O10" s="31"/>
      <c r="P10" s="31"/>
      <c r="Q10" s="31"/>
      <c r="R10" s="22"/>
    </row>
    <row r="11" spans="1:18" s="35" customFormat="1" ht="14.65" thickBot="1" x14ac:dyDescent="0.5">
      <c r="A11" s="32" t="s">
        <v>51</v>
      </c>
      <c r="B11" s="33" t="s">
        <v>52</v>
      </c>
      <c r="C11" s="34"/>
    </row>
    <row r="12" spans="1:18" ht="16.5" customHeight="1" x14ac:dyDescent="0.45">
      <c r="A12" s="36" t="s">
        <v>53</v>
      </c>
      <c r="B12" s="220" t="s">
        <v>245</v>
      </c>
      <c r="C12" s="22"/>
    </row>
    <row r="13" spans="1:18" ht="16.5" hidden="1" customHeight="1" x14ac:dyDescent="0.45">
      <c r="A13" s="37"/>
      <c r="B13" s="38"/>
      <c r="C13" s="22"/>
    </row>
    <row r="14" spans="1:18" ht="16.5" customHeight="1" thickBot="1" x14ac:dyDescent="0.5">
      <c r="A14" s="37" t="s">
        <v>54</v>
      </c>
      <c r="B14" s="39" t="s">
        <v>246</v>
      </c>
    </row>
    <row r="15" spans="1:18" ht="16.5" hidden="1" customHeight="1" x14ac:dyDescent="0.45">
      <c r="A15" s="40"/>
      <c r="B15" s="41"/>
    </row>
    <row r="16" spans="1:18" ht="16.5" hidden="1" customHeight="1" x14ac:dyDescent="0.45">
      <c r="A16" s="40"/>
      <c r="B16" s="41"/>
    </row>
    <row r="17" spans="1:18" ht="16.5" hidden="1" customHeight="1" x14ac:dyDescent="0.45">
      <c r="A17" s="40"/>
      <c r="B17" s="41"/>
    </row>
    <row r="18" spans="1:18" ht="30" hidden="1" customHeight="1" thickBot="1" x14ac:dyDescent="0.5">
      <c r="A18" s="42"/>
      <c r="B18" s="43"/>
      <c r="C18" s="43"/>
      <c r="D18" s="44"/>
      <c r="E18" s="44"/>
      <c r="F18" s="44"/>
      <c r="G18" s="43"/>
      <c r="H18" s="43"/>
      <c r="I18" s="43"/>
      <c r="J18" s="43"/>
      <c r="K18" s="45"/>
      <c r="L18" s="45"/>
      <c r="M18" s="45"/>
      <c r="N18" s="46"/>
      <c r="O18" s="45"/>
      <c r="P18" s="45"/>
      <c r="Q18" s="45"/>
      <c r="R18" s="22"/>
    </row>
    <row r="19" spans="1:18" ht="27.75" customHeight="1" thickBot="1" x14ac:dyDescent="0.5">
      <c r="A19" s="349" t="s">
        <v>55</v>
      </c>
      <c r="B19" s="350"/>
      <c r="C19" s="350"/>
      <c r="D19" s="350"/>
      <c r="E19" s="350"/>
      <c r="F19" s="350"/>
      <c r="G19" s="350"/>
      <c r="H19" s="350"/>
      <c r="I19" s="350"/>
      <c r="J19" s="350"/>
      <c r="K19" s="350"/>
      <c r="L19" s="350"/>
      <c r="M19" s="350"/>
      <c r="N19" s="351"/>
    </row>
    <row r="20" spans="1:18" ht="12" hidden="1" customHeight="1" x14ac:dyDescent="0.45">
      <c r="A20" s="352"/>
      <c r="B20" s="353"/>
      <c r="C20" s="354"/>
      <c r="D20" s="354"/>
      <c r="E20" s="354"/>
      <c r="F20" s="355"/>
      <c r="G20" s="47" t="s">
        <v>56</v>
      </c>
      <c r="H20" s="48"/>
      <c r="I20" s="48"/>
      <c r="J20" s="48"/>
      <c r="K20" s="48"/>
      <c r="L20" s="48"/>
      <c r="M20" s="48"/>
      <c r="N20" s="48"/>
    </row>
    <row r="21" spans="1:18" x14ac:dyDescent="0.45">
      <c r="A21" s="356" t="s">
        <v>57</v>
      </c>
      <c r="B21" s="357"/>
      <c r="C21" s="49" t="str">
        <f>IF(SRF!J12=0,"",SRF!J12)</f>
        <v/>
      </c>
      <c r="D21" s="50" t="s">
        <v>58</v>
      </c>
      <c r="E21" s="51" t="str">
        <f>IF(SRF!J12=0,"",SRF!J12)</f>
        <v/>
      </c>
      <c r="F21" s="52"/>
      <c r="G21" s="53"/>
      <c r="H21" s="48"/>
      <c r="I21" s="48"/>
      <c r="J21" s="48"/>
      <c r="K21" s="48"/>
      <c r="L21" s="48"/>
      <c r="M21" s="48"/>
      <c r="N21" s="54"/>
    </row>
    <row r="22" spans="1:18" ht="14.65" thickBot="1" x14ac:dyDescent="0.5">
      <c r="A22" s="358" t="s">
        <v>59</v>
      </c>
      <c r="B22" s="359"/>
      <c r="C22" s="55" t="str">
        <f>IF(SRF!J13=0,"",SRF!J13)</f>
        <v/>
      </c>
      <c r="D22" s="56" t="s">
        <v>60</v>
      </c>
      <c r="E22" s="57" t="str">
        <f>IF(SRF!J13=0,"",SRF!J13)</f>
        <v/>
      </c>
      <c r="F22" s="57"/>
      <c r="G22" s="58"/>
      <c r="H22" s="59"/>
      <c r="I22" s="59"/>
      <c r="J22" s="59"/>
      <c r="K22" s="59"/>
      <c r="L22" s="59"/>
      <c r="M22" s="59"/>
      <c r="N22" s="60"/>
    </row>
    <row r="23" spans="1:18" x14ac:dyDescent="0.45">
      <c r="A23" s="360" t="s">
        <v>61</v>
      </c>
      <c r="B23" s="361"/>
      <c r="C23" s="61"/>
      <c r="D23" s="62" t="s">
        <v>62</v>
      </c>
      <c r="E23" s="331" t="str">
        <f>IF(SRF!R16=0,"",SRF!R16)</f>
        <v/>
      </c>
      <c r="F23" s="338"/>
      <c r="G23" s="362" t="s">
        <v>63</v>
      </c>
      <c r="H23" s="363"/>
      <c r="I23" s="366" t="str">
        <f>IF(SRF!B34=0,"",SRF!B34)</f>
        <v/>
      </c>
      <c r="J23" s="367"/>
      <c r="K23" s="367"/>
      <c r="L23" s="367"/>
      <c r="M23" s="367"/>
      <c r="N23" s="368"/>
    </row>
    <row r="24" spans="1:18" x14ac:dyDescent="0.45">
      <c r="A24" s="372" t="s">
        <v>64</v>
      </c>
      <c r="B24" s="373"/>
      <c r="C24" s="63" t="s">
        <v>93</v>
      </c>
      <c r="D24" s="62" t="s">
        <v>65</v>
      </c>
      <c r="E24" s="334" t="str">
        <f>IF(SRF!M16=0,"",SRF!M16)</f>
        <v/>
      </c>
      <c r="F24" s="335"/>
      <c r="G24" s="364"/>
      <c r="H24" s="365"/>
      <c r="I24" s="369"/>
      <c r="J24" s="370"/>
      <c r="K24" s="370"/>
      <c r="L24" s="370"/>
      <c r="M24" s="370"/>
      <c r="N24" s="371"/>
    </row>
    <row r="25" spans="1:18" x14ac:dyDescent="0.45">
      <c r="A25" s="336" t="s">
        <v>66</v>
      </c>
      <c r="B25" s="337"/>
      <c r="C25" s="63" t="s">
        <v>94</v>
      </c>
      <c r="D25" s="65" t="s">
        <v>67</v>
      </c>
      <c r="E25" s="331" t="str">
        <f>IF(SRF!O16=0,"No","Yes")</f>
        <v>No</v>
      </c>
      <c r="F25" s="338"/>
      <c r="G25" s="339" t="s">
        <v>68</v>
      </c>
      <c r="H25" s="340"/>
      <c r="I25" s="343"/>
      <c r="J25" s="344"/>
      <c r="K25" s="344"/>
      <c r="L25" s="344"/>
      <c r="M25" s="344"/>
      <c r="N25" s="345"/>
    </row>
    <row r="26" spans="1:18" ht="14.65" thickBot="1" x14ac:dyDescent="0.5">
      <c r="A26" s="336" t="s">
        <v>69</v>
      </c>
      <c r="B26" s="337"/>
      <c r="C26" s="63" t="s">
        <v>95</v>
      </c>
      <c r="D26" s="65" t="s">
        <v>70</v>
      </c>
      <c r="E26" s="331" t="str">
        <f>IF(SRF!O16=0,"",SRF!O16)</f>
        <v/>
      </c>
      <c r="F26" s="338"/>
      <c r="G26" s="341"/>
      <c r="H26" s="342"/>
      <c r="I26" s="346"/>
      <c r="J26" s="347"/>
      <c r="K26" s="347"/>
      <c r="L26" s="347"/>
      <c r="M26" s="347"/>
      <c r="N26" s="348"/>
    </row>
    <row r="27" spans="1:18" x14ac:dyDescent="0.45">
      <c r="A27" s="329" t="s">
        <v>71</v>
      </c>
      <c r="B27" s="330"/>
      <c r="C27" s="63" t="str">
        <f>IF(SRF!N5=0,"",SRF!N5)</f>
        <v>Standard  (100066)</v>
      </c>
      <c r="D27" s="65" t="s">
        <v>72</v>
      </c>
      <c r="E27" s="331" t="str">
        <f>IF(SRF!L16=0,"",IF(LEFT(SRF!L16,2)&lt;&gt;"UN","UN"&amp;SRF!L16,SRF!L16))</f>
        <v/>
      </c>
      <c r="F27" s="332"/>
    </row>
    <row r="28" spans="1:18" ht="15.75" hidden="1" customHeight="1" thickBot="1" x14ac:dyDescent="0.5">
      <c r="A28" s="64"/>
      <c r="B28" s="64"/>
      <c r="C28" s="63"/>
      <c r="D28" s="65"/>
      <c r="E28" s="331"/>
      <c r="F28" s="332"/>
      <c r="G28" s="66"/>
      <c r="H28" s="67"/>
      <c r="I28" s="67"/>
      <c r="J28" s="67"/>
      <c r="K28" s="67"/>
      <c r="L28" s="67"/>
      <c r="M28" s="67"/>
      <c r="N28" s="67"/>
    </row>
    <row r="29" spans="1:18" ht="15.75" hidden="1" customHeight="1" thickBot="1" x14ac:dyDescent="0.5">
      <c r="A29" s="64"/>
      <c r="B29" s="64"/>
      <c r="C29" s="63"/>
      <c r="D29" s="65"/>
      <c r="E29" s="331"/>
      <c r="F29" s="332"/>
      <c r="G29" s="68"/>
      <c r="H29" s="68"/>
      <c r="I29" s="333"/>
      <c r="J29" s="333"/>
      <c r="K29" s="69"/>
      <c r="L29" s="69"/>
      <c r="M29" s="69"/>
      <c r="N29" s="70"/>
    </row>
    <row r="30" spans="1:18" ht="14.65" thickBot="1" x14ac:dyDescent="0.5">
      <c r="A30" s="329" t="s">
        <v>73</v>
      </c>
      <c r="B30" s="330"/>
      <c r="C30" s="63"/>
      <c r="D30" s="65"/>
      <c r="E30" s="331"/>
      <c r="F30" s="332"/>
    </row>
    <row r="31" spans="1:18" ht="14.65" hidden="1" thickBot="1" x14ac:dyDescent="0.5">
      <c r="A31" s="44"/>
      <c r="B31" s="44"/>
      <c r="C31" s="44"/>
      <c r="D31" s="44"/>
      <c r="E31" s="44"/>
      <c r="F31" s="44"/>
      <c r="G31" s="71"/>
      <c r="H31" s="71"/>
      <c r="I31" s="72"/>
      <c r="J31" s="72"/>
      <c r="K31" s="73"/>
      <c r="L31" s="73"/>
      <c r="M31" s="73"/>
      <c r="N31" s="73"/>
    </row>
    <row r="32" spans="1:18" ht="14.65" hidden="1" thickBot="1" x14ac:dyDescent="0.5">
      <c r="A32" s="74"/>
      <c r="B32" s="63"/>
      <c r="C32" s="63"/>
      <c r="D32" s="44"/>
      <c r="E32" s="44"/>
      <c r="F32" s="44"/>
      <c r="G32" s="71"/>
      <c r="H32" s="71"/>
      <c r="I32" s="72"/>
      <c r="J32" s="72"/>
      <c r="K32" s="73"/>
      <c r="L32" s="73"/>
      <c r="M32" s="73"/>
      <c r="N32" s="73"/>
    </row>
    <row r="33" spans="1:14" ht="14.65" hidden="1" thickBot="1" x14ac:dyDescent="0.5">
      <c r="A33" s="74"/>
      <c r="B33" s="63"/>
      <c r="C33" s="63"/>
      <c r="D33" s="45"/>
      <c r="E33" s="45"/>
      <c r="F33" s="45"/>
      <c r="G33" s="45"/>
      <c r="H33" s="45"/>
      <c r="I33" s="45"/>
      <c r="J33" s="45"/>
      <c r="K33" s="45"/>
      <c r="L33" s="45"/>
      <c r="M33" s="45"/>
      <c r="N33" s="45"/>
    </row>
    <row r="34" spans="1:14" ht="14.65" hidden="1" thickBot="1" x14ac:dyDescent="0.5">
      <c r="A34" s="74"/>
      <c r="B34" s="63"/>
      <c r="C34" s="63"/>
      <c r="D34" s="75"/>
      <c r="E34" s="75"/>
      <c r="F34" s="75"/>
      <c r="G34" s="76"/>
    </row>
    <row r="35" spans="1:14" ht="26.25" x14ac:dyDescent="0.45">
      <c r="A35" s="77" t="s">
        <v>74</v>
      </c>
      <c r="B35" s="78" t="s">
        <v>75</v>
      </c>
      <c r="C35" s="79" t="s">
        <v>76</v>
      </c>
      <c r="D35" s="79" t="s">
        <v>77</v>
      </c>
      <c r="E35" s="79" t="s">
        <v>78</v>
      </c>
      <c r="F35" s="80" t="s">
        <v>79</v>
      </c>
      <c r="G35" s="81" t="s">
        <v>80</v>
      </c>
    </row>
    <row r="36" spans="1:14" x14ac:dyDescent="0.45">
      <c r="A36" s="82" t="str">
        <f>IF(SRF!A16=0,"",SRF!A16)</f>
        <v/>
      </c>
      <c r="B36" s="83">
        <f>SRF!F16</f>
        <v>0</v>
      </c>
      <c r="C36" s="153">
        <f>IF(SRF!E16="cm",CONVERT(SRF!B16/100,"m","in"),SRF!B16)</f>
        <v>0</v>
      </c>
      <c r="D36" s="153">
        <f>IF(SRF!E16="cm",CONVERT(SRF!C16/100,"m","in"),SRF!C16)</f>
        <v>0</v>
      </c>
      <c r="E36" s="153">
        <f>IF(SRF!E16="cm",CONVERT(SRF!D16/100,"m","in"),SRF!D16)</f>
        <v>0</v>
      </c>
      <c r="F36" s="129">
        <f>IF(SRF!I16="Kg",CONVERT(SRF!H16*1000,"g","lbm"),SRF!H16)</f>
        <v>0</v>
      </c>
      <c r="G36" s="85">
        <f>(C36*D36*E36)*B36/1728</f>
        <v>0</v>
      </c>
    </row>
    <row r="37" spans="1:14" x14ac:dyDescent="0.45">
      <c r="A37" s="82" t="str">
        <f>IF(SRF!A17=0,"",SRF!A17)</f>
        <v/>
      </c>
      <c r="B37" s="83">
        <f>SRF!F17</f>
        <v>0</v>
      </c>
      <c r="C37" s="153">
        <f>IF(SRF!E17="cm",CONVERT(SRF!B17/100,"m","in"),SRF!B17)</f>
        <v>0</v>
      </c>
      <c r="D37" s="153">
        <f>IF(SRF!E17="cm",CONVERT(SRF!C17/100,"m","in"),SRF!C17)</f>
        <v>0</v>
      </c>
      <c r="E37" s="153">
        <f>IF(SRF!E17="cm",CONVERT(SRF!D17/100,"m","in"),SRF!D17)</f>
        <v>0</v>
      </c>
      <c r="F37" s="129">
        <f>IF(SRF!I17="Kg",CONVERT(SRF!H17*1000,"g","lbm"),SRF!H17)</f>
        <v>0</v>
      </c>
      <c r="G37" s="85">
        <f>(C37*D37*E37)*B37/1728</f>
        <v>0</v>
      </c>
    </row>
    <row r="38" spans="1:14" x14ac:dyDescent="0.45">
      <c r="A38" s="82" t="str">
        <f>IF(SRF!A18=0,"",SRF!A18)</f>
        <v/>
      </c>
      <c r="B38" s="83">
        <f>SRF!F18</f>
        <v>0</v>
      </c>
      <c r="C38" s="153">
        <f>IF(SRF!E18="cm",CONVERT(SRF!B18/100,"m","in"),SRF!B18)</f>
        <v>0</v>
      </c>
      <c r="D38" s="153">
        <f>IF(SRF!E18="cm",CONVERT(SRF!C18/100,"m","in"),SRF!C18)</f>
        <v>0</v>
      </c>
      <c r="E38" s="153">
        <f>IF(SRF!E18="cm",CONVERT(SRF!D18/100,"m","in"),SRF!D18)</f>
        <v>0</v>
      </c>
      <c r="F38" s="129">
        <f>IF(SRF!I18="Kg",CONVERT(SRF!H18*1000,"g","lbm"),SRF!H18)</f>
        <v>0</v>
      </c>
      <c r="G38" s="85">
        <f t="shared" ref="G38:G40" si="0">(C38*D38*E38)*B38/1728</f>
        <v>0</v>
      </c>
    </row>
    <row r="39" spans="1:14" x14ac:dyDescent="0.45">
      <c r="A39" s="82" t="str">
        <f>IF(SRF!A19=0,"",SRF!A19)</f>
        <v/>
      </c>
      <c r="B39" s="83">
        <f>SRF!F19</f>
        <v>0</v>
      </c>
      <c r="C39" s="153">
        <f>IF(SRF!E19="cm",CONVERT(SRF!B19/100,"m","in"),SRF!B19)</f>
        <v>0</v>
      </c>
      <c r="D39" s="153">
        <f>IF(SRF!E19="cm",CONVERT(SRF!C19/100,"m","in"),SRF!C19)</f>
        <v>0</v>
      </c>
      <c r="E39" s="153">
        <f>IF(SRF!E19="cm",CONVERT(SRF!D19/100,"m","in"),SRF!D19)</f>
        <v>0</v>
      </c>
      <c r="F39" s="129">
        <f>IF(SRF!I19="Kg",CONVERT(SRF!H19*1000,"g","lbm"),SRF!H19)</f>
        <v>0</v>
      </c>
      <c r="G39" s="85">
        <f t="shared" si="0"/>
        <v>0</v>
      </c>
    </row>
    <row r="40" spans="1:14" ht="14.65" thickBot="1" x14ac:dyDescent="0.5">
      <c r="A40" s="82" t="str">
        <f>IF(SRF!A20=0,"",SRF!A20)</f>
        <v/>
      </c>
      <c r="B40" s="83">
        <f>SRF!F20</f>
        <v>0</v>
      </c>
      <c r="C40" s="153">
        <f>IF(SRF!E20="cm",CONVERT(SRF!B20/100,"m","in"),SRF!B20)</f>
        <v>0</v>
      </c>
      <c r="D40" s="153">
        <f>IF(SRF!E20="cm",CONVERT(SRF!C20/100,"m","in"),SRF!C20)</f>
        <v>0</v>
      </c>
      <c r="E40" s="153">
        <f>IF(SRF!E20="cm",CONVERT(SRF!D20/100,"m","in"),SRF!D20)</f>
        <v>0</v>
      </c>
      <c r="F40" s="129">
        <f>IF(SRF!I20="Kg",CONVERT(SRF!H20*1000,"g","lbm"),SRF!H20)</f>
        <v>0</v>
      </c>
      <c r="G40" s="85">
        <f t="shared" si="0"/>
        <v>0</v>
      </c>
    </row>
    <row r="41" spans="1:14" ht="15" hidden="1" customHeight="1" thickBot="1" x14ac:dyDescent="0.5">
      <c r="A41" s="87"/>
      <c r="B41" s="45"/>
      <c r="C41" s="45"/>
      <c r="D41" s="45"/>
      <c r="E41" s="88"/>
      <c r="F41" s="88"/>
      <c r="G41" s="89"/>
    </row>
    <row r="42" spans="1:14" ht="31.5" customHeight="1" thickBot="1" x14ac:dyDescent="0.5">
      <c r="A42" s="326" t="s">
        <v>81</v>
      </c>
      <c r="B42" s="327"/>
      <c r="C42" s="327"/>
      <c r="D42" s="327"/>
      <c r="E42" s="327"/>
      <c r="F42" s="327"/>
      <c r="G42" s="328"/>
    </row>
    <row r="43" spans="1:14" ht="39.75" customHeight="1" x14ac:dyDescent="0.45">
      <c r="A43" s="90" t="s">
        <v>82</v>
      </c>
      <c r="B43" s="78" t="s">
        <v>83</v>
      </c>
      <c r="C43" s="78" t="s">
        <v>84</v>
      </c>
      <c r="D43" s="80" t="s">
        <v>85</v>
      </c>
      <c r="E43" s="91" t="s">
        <v>86</v>
      </c>
      <c r="F43" s="78" t="s">
        <v>87</v>
      </c>
      <c r="G43" s="81" t="s">
        <v>88</v>
      </c>
    </row>
    <row r="44" spans="1:14" x14ac:dyDescent="0.5">
      <c r="A44" s="92" t="s">
        <v>96</v>
      </c>
      <c r="B44" s="84">
        <f>SUM(B36:B40,'Additional Packages'!B3:B10)</f>
        <v>0</v>
      </c>
      <c r="C44" s="84">
        <f>SUM(B36:B40,'Additional Packages'!B3:B10)</f>
        <v>0</v>
      </c>
      <c r="D44" s="93"/>
      <c r="E44" s="84"/>
      <c r="F44" s="94"/>
      <c r="G44" s="95"/>
    </row>
    <row r="45" spans="1:14" x14ac:dyDescent="0.45">
      <c r="A45" s="96"/>
      <c r="B45" s="83"/>
      <c r="C45" s="97"/>
      <c r="D45" s="61"/>
      <c r="E45" s="83"/>
      <c r="F45" s="83"/>
      <c r="G45" s="98"/>
    </row>
    <row r="46" spans="1:14" x14ac:dyDescent="0.45">
      <c r="A46" s="96"/>
      <c r="B46" s="83"/>
      <c r="C46" s="97"/>
      <c r="D46" s="61"/>
      <c r="E46" s="83"/>
      <c r="F46" s="83"/>
      <c r="G46" s="98"/>
    </row>
    <row r="47" spans="1:14" x14ac:dyDescent="0.45">
      <c r="A47" s="96"/>
      <c r="B47" s="83"/>
      <c r="C47" s="97"/>
      <c r="D47" s="61"/>
      <c r="E47" s="83"/>
      <c r="F47" s="83"/>
      <c r="G47" s="98"/>
    </row>
    <row r="48" spans="1:14" x14ac:dyDescent="0.45">
      <c r="A48" s="96"/>
      <c r="B48" s="83"/>
      <c r="C48" s="97"/>
      <c r="D48" s="61"/>
      <c r="E48" s="83"/>
      <c r="F48" s="83"/>
      <c r="G48" s="98"/>
    </row>
    <row r="49" spans="1:7" x14ac:dyDescent="0.45">
      <c r="A49" s="96"/>
      <c r="B49" s="83"/>
      <c r="C49" s="97"/>
      <c r="D49" s="61"/>
      <c r="E49" s="83"/>
      <c r="F49" s="83"/>
      <c r="G49" s="98"/>
    </row>
    <row r="50" spans="1:7" x14ac:dyDescent="0.45">
      <c r="A50" s="96"/>
      <c r="B50" s="83"/>
      <c r="C50" s="97"/>
      <c r="D50" s="61"/>
      <c r="E50" s="83"/>
      <c r="F50" s="83"/>
      <c r="G50" s="98"/>
    </row>
    <row r="51" spans="1:7" x14ac:dyDescent="0.45">
      <c r="A51" s="96"/>
      <c r="B51" s="83"/>
      <c r="C51" s="97"/>
      <c r="D51" s="61"/>
      <c r="E51" s="83"/>
      <c r="F51" s="83"/>
      <c r="G51" s="98"/>
    </row>
    <row r="52" spans="1:7" x14ac:dyDescent="0.45">
      <c r="A52" s="96"/>
      <c r="B52" s="83"/>
      <c r="C52" s="97"/>
      <c r="D52" s="61"/>
      <c r="E52" s="83"/>
      <c r="F52" s="83"/>
      <c r="G52" s="98"/>
    </row>
    <row r="53" spans="1:7" x14ac:dyDescent="0.45">
      <c r="A53" s="96"/>
      <c r="B53" s="83"/>
      <c r="C53" s="97"/>
      <c r="D53" s="61"/>
      <c r="E53" s="83"/>
      <c r="F53" s="83"/>
      <c r="G53" s="98"/>
    </row>
    <row r="54" spans="1:7" x14ac:dyDescent="0.45">
      <c r="A54" s="96"/>
      <c r="B54" s="83"/>
      <c r="C54" s="97"/>
      <c r="D54" s="61"/>
      <c r="E54" s="83"/>
      <c r="F54" s="83"/>
      <c r="G54" s="98"/>
    </row>
    <row r="55" spans="1:7" x14ac:dyDescent="0.45">
      <c r="A55" s="96"/>
      <c r="B55" s="83"/>
      <c r="C55" s="97"/>
      <c r="D55" s="61"/>
      <c r="E55" s="83"/>
      <c r="F55" s="83"/>
      <c r="G55" s="98"/>
    </row>
    <row r="56" spans="1:7" x14ac:dyDescent="0.45">
      <c r="A56" s="96"/>
      <c r="B56" s="83"/>
      <c r="C56" s="97"/>
      <c r="D56" s="61"/>
      <c r="E56" s="83"/>
      <c r="F56" s="83"/>
      <c r="G56" s="98"/>
    </row>
    <row r="57" spans="1:7" x14ac:dyDescent="0.45">
      <c r="A57" s="96"/>
      <c r="B57" s="83"/>
      <c r="C57" s="97"/>
      <c r="D57" s="61"/>
      <c r="E57" s="83"/>
      <c r="F57" s="83"/>
      <c r="G57" s="98"/>
    </row>
    <row r="58" spans="1:7" x14ac:dyDescent="0.45">
      <c r="A58" s="96"/>
      <c r="B58" s="83"/>
      <c r="C58" s="97"/>
      <c r="D58" s="61"/>
      <c r="E58" s="83"/>
      <c r="F58" s="83"/>
      <c r="G58" s="98"/>
    </row>
    <row r="59" spans="1:7" x14ac:dyDescent="0.45">
      <c r="A59" s="96"/>
      <c r="B59" s="83"/>
      <c r="C59" s="97"/>
      <c r="D59" s="61"/>
      <c r="E59" s="83"/>
      <c r="F59" s="83"/>
      <c r="G59" s="98"/>
    </row>
    <row r="60" spans="1:7" x14ac:dyDescent="0.45">
      <c r="A60" s="96"/>
      <c r="B60" s="83"/>
      <c r="C60" s="97"/>
      <c r="D60" s="61"/>
      <c r="E60" s="83"/>
      <c r="F60" s="83"/>
      <c r="G60" s="98"/>
    </row>
    <row r="61" spans="1:7" x14ac:dyDescent="0.45">
      <c r="A61" s="96"/>
      <c r="B61" s="83"/>
      <c r="C61" s="97"/>
      <c r="D61" s="61"/>
      <c r="E61" s="83"/>
      <c r="F61" s="83"/>
      <c r="G61" s="98"/>
    </row>
    <row r="62" spans="1:7" x14ac:dyDescent="0.45">
      <c r="A62" s="96"/>
      <c r="B62" s="83"/>
      <c r="C62" s="97"/>
      <c r="D62" s="61"/>
      <c r="E62" s="83"/>
      <c r="F62" s="83"/>
      <c r="G62" s="98"/>
    </row>
    <row r="63" spans="1:7" ht="14.65" thickBot="1" x14ac:dyDescent="0.5">
      <c r="A63" s="99"/>
      <c r="B63" s="100"/>
      <c r="C63" s="101"/>
      <c r="D63" s="102"/>
      <c r="E63" s="100"/>
      <c r="F63" s="100"/>
      <c r="G63" s="103"/>
    </row>
  </sheetData>
  <mergeCells count="31">
    <mergeCell ref="A10:N10"/>
    <mergeCell ref="A1:Q1"/>
    <mergeCell ref="A2:Q2"/>
    <mergeCell ref="A3:K7"/>
    <mergeCell ref="A8:N8"/>
    <mergeCell ref="L9:M9"/>
    <mergeCell ref="A23:B23"/>
    <mergeCell ref="E23:F23"/>
    <mergeCell ref="G23:H24"/>
    <mergeCell ref="I23:N24"/>
    <mergeCell ref="A24:B24"/>
    <mergeCell ref="A19:N19"/>
    <mergeCell ref="A20:B20"/>
    <mergeCell ref="C20:F20"/>
    <mergeCell ref="A21:B21"/>
    <mergeCell ref="A22:B22"/>
    <mergeCell ref="I29:J29"/>
    <mergeCell ref="A30:B30"/>
    <mergeCell ref="E30:F30"/>
    <mergeCell ref="E24:F24"/>
    <mergeCell ref="A25:B25"/>
    <mergeCell ref="E25:F25"/>
    <mergeCell ref="G25:H26"/>
    <mergeCell ref="I25:N26"/>
    <mergeCell ref="A26:B26"/>
    <mergeCell ref="E26:F26"/>
    <mergeCell ref="A42:G42"/>
    <mergeCell ref="A27:B27"/>
    <mergeCell ref="E27:F27"/>
    <mergeCell ref="E28:F28"/>
    <mergeCell ref="E29:F29"/>
  </mergeCells>
  <dataValidations count="5">
    <dataValidation type="list" allowBlank="1" showInputMessage="1" showErrorMessage="1" error="Please click on the dropdown list and select one of the options provided. " sqref="B32:C34 C28:C30 B28:B29" xr:uid="{4CF0883D-B593-46CE-B835-606AF7634A5F}">
      <formula1>OrderMovementType</formula1>
    </dataValidation>
    <dataValidation allowBlank="1" showInputMessage="1" showErrorMessage="1" error="Please click on the dropdown list and select one of the options provided. " sqref="C26:C27 E26:F26 A36:A40" xr:uid="{D898144C-C636-46B8-9437-33CDAFA11BE8}"/>
    <dataValidation type="list" allowBlank="1" showInputMessage="1" showErrorMessage="1" error="Please click on the dropdown list and select one of the options provided. " sqref="D44:D63" xr:uid="{CD9E9DBF-A114-4CA8-9426-4BDC06253E4E}">
      <formula1>VarianceReasonCode</formula1>
    </dataValidation>
    <dataValidation type="whole" operator="greaterThan" allowBlank="1" showInputMessage="1" showErrorMessage="1" sqref="B44:B63 C44" xr:uid="{096B3047-6EDE-461F-8A55-FAA52F86893D}">
      <formula1>-1</formula1>
    </dataValidation>
    <dataValidation type="whole" allowBlank="1" showInputMessage="1" showErrorMessage="1" sqref="B36:B40" xr:uid="{F025A607-259B-4B74-8C18-B7C73B9D4B4A}">
      <formula1>-1</formula1>
      <formula2>1000</formula2>
    </dataValidation>
  </dataValidations>
  <pageMargins left="0.25" right="0.25" top="0.75" bottom="0.75" header="0.3" footer="0.3"/>
  <pageSetup scale="36"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error="Please click on the dropdown list and select one of the options provided. " xr:uid="{23F31472-A349-4D23-8580-A857E621EFF8}">
          <x14:formula1>
            <xm:f>'Data Sheet'!$B$2:$B$6</xm:f>
          </x14:formula1>
          <xm:sqref>C24</xm:sqref>
        </x14:dataValidation>
        <x14:dataValidation type="list" allowBlank="1" showInputMessage="1" showErrorMessage="1" error="Please click on the dropdown list and select one of the options provided. " xr:uid="{AE1E4D92-510D-4D42-B4DC-57A3FB361729}">
          <x14:formula1>
            <xm:f>'Data Sheet'!$A$4:$A$7</xm:f>
          </x14:formula1>
          <xm:sqref>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3B83-EB88-41CF-84CD-D5674E3224B4}">
  <sheetPr codeName="Sheet3"/>
  <dimension ref="A1:I501"/>
  <sheetViews>
    <sheetView showGridLines="0" zoomScaleNormal="100" workbookViewId="0">
      <selection activeCell="A46" sqref="A46:R46"/>
    </sheetView>
  </sheetViews>
  <sheetFormatPr defaultColWidth="9.1328125" defaultRowHeight="14.25" x14ac:dyDescent="0.45"/>
  <cols>
    <col min="1" max="1" width="14.1328125" style="23" customWidth="1"/>
    <col min="2" max="2" width="14.53125" style="23" bestFit="1" customWidth="1"/>
    <col min="3" max="3" width="16.46484375" style="23" bestFit="1" customWidth="1"/>
    <col min="4" max="4" width="26.46484375" style="23" customWidth="1"/>
    <col min="5" max="5" width="27.6640625" style="23" customWidth="1"/>
    <col min="6" max="6" width="13.46484375" style="23" customWidth="1"/>
    <col min="7" max="7" width="16.33203125" style="23" customWidth="1"/>
    <col min="8" max="8" width="10.33203125" style="23" bestFit="1" customWidth="1"/>
    <col min="9" max="9" width="21.1328125" style="23" customWidth="1"/>
    <col min="10" max="16384" width="9.1328125" style="23"/>
  </cols>
  <sheetData>
    <row r="1" spans="1:9" ht="28.5" customHeight="1" thickBot="1" x14ac:dyDescent="0.5">
      <c r="A1" s="392" t="s">
        <v>89</v>
      </c>
      <c r="B1" s="393"/>
      <c r="C1" s="393"/>
      <c r="D1" s="393"/>
      <c r="E1" s="393"/>
      <c r="F1" s="393"/>
      <c r="G1" s="394"/>
    </row>
    <row r="2" spans="1:9" ht="42" customHeight="1" thickBot="1" x14ac:dyDescent="0.5">
      <c r="A2" s="32" t="s">
        <v>82</v>
      </c>
      <c r="B2" s="104" t="s">
        <v>83</v>
      </c>
      <c r="C2" s="104" t="s">
        <v>84</v>
      </c>
      <c r="D2" s="105" t="s">
        <v>85</v>
      </c>
      <c r="E2" s="106" t="s">
        <v>86</v>
      </c>
      <c r="F2" s="104" t="s">
        <v>87</v>
      </c>
      <c r="G2" s="107" t="s">
        <v>88</v>
      </c>
      <c r="H2" s="108"/>
      <c r="I2" s="109"/>
    </row>
    <row r="3" spans="1:9" x14ac:dyDescent="0.45">
      <c r="A3" s="110"/>
      <c r="B3" s="111"/>
      <c r="C3" s="111"/>
      <c r="D3" s="112"/>
      <c r="E3" s="111"/>
      <c r="F3" s="111"/>
      <c r="G3" s="111"/>
    </row>
    <row r="4" spans="1:9" x14ac:dyDescent="0.45">
      <c r="A4" s="113"/>
      <c r="B4" s="114"/>
      <c r="C4" s="114"/>
      <c r="D4" s="115"/>
      <c r="E4" s="114"/>
      <c r="F4" s="114"/>
      <c r="G4" s="116"/>
    </row>
    <row r="5" spans="1:9" x14ac:dyDescent="0.45">
      <c r="A5" s="113"/>
      <c r="B5" s="114"/>
      <c r="C5" s="114"/>
      <c r="D5" s="115"/>
      <c r="E5" s="114"/>
      <c r="F5" s="114"/>
      <c r="G5" s="116"/>
    </row>
    <row r="6" spans="1:9" x14ac:dyDescent="0.45">
      <c r="A6" s="113"/>
      <c r="B6" s="114"/>
      <c r="C6" s="114"/>
      <c r="D6" s="115"/>
      <c r="E6" s="114"/>
      <c r="F6" s="114"/>
      <c r="G6" s="116"/>
    </row>
    <row r="7" spans="1:9" x14ac:dyDescent="0.45">
      <c r="A7" s="113"/>
      <c r="B7" s="114"/>
      <c r="C7" s="114"/>
      <c r="D7" s="115"/>
      <c r="E7" s="114"/>
      <c r="F7" s="114"/>
      <c r="G7" s="116"/>
    </row>
    <row r="8" spans="1:9" x14ac:dyDescent="0.45">
      <c r="A8" s="113"/>
      <c r="B8" s="114"/>
      <c r="C8" s="114"/>
      <c r="D8" s="115"/>
      <c r="E8" s="114"/>
      <c r="F8" s="114"/>
      <c r="G8" s="116"/>
    </row>
    <row r="9" spans="1:9" x14ac:dyDescent="0.45">
      <c r="A9" s="113"/>
      <c r="B9" s="114"/>
      <c r="C9" s="114"/>
      <c r="D9" s="115"/>
      <c r="E9" s="114"/>
      <c r="F9" s="114"/>
      <c r="G9" s="116"/>
    </row>
    <row r="10" spans="1:9" x14ac:dyDescent="0.45">
      <c r="A10" s="113"/>
      <c r="B10" s="114"/>
      <c r="C10" s="114"/>
      <c r="D10" s="115"/>
      <c r="E10" s="114"/>
      <c r="F10" s="114"/>
      <c r="G10" s="116"/>
    </row>
    <row r="11" spans="1:9" x14ac:dyDescent="0.45">
      <c r="A11" s="113"/>
      <c r="B11" s="114"/>
      <c r="C11" s="114"/>
      <c r="D11" s="115"/>
      <c r="E11" s="114"/>
      <c r="F11" s="114"/>
      <c r="G11" s="116"/>
    </row>
    <row r="12" spans="1:9" x14ac:dyDescent="0.45">
      <c r="A12" s="113"/>
      <c r="B12" s="114"/>
      <c r="C12" s="114"/>
      <c r="D12" s="115"/>
      <c r="E12" s="114"/>
      <c r="F12" s="114"/>
      <c r="G12" s="116"/>
    </row>
    <row r="13" spans="1:9" x14ac:dyDescent="0.45">
      <c r="A13" s="113"/>
      <c r="B13" s="114"/>
      <c r="C13" s="114"/>
      <c r="D13" s="115"/>
      <c r="E13" s="114"/>
      <c r="F13" s="114"/>
      <c r="G13" s="116"/>
    </row>
    <row r="14" spans="1:9" x14ac:dyDescent="0.45">
      <c r="A14" s="113"/>
      <c r="B14" s="114"/>
      <c r="C14" s="114"/>
      <c r="D14" s="115"/>
      <c r="E14" s="114"/>
      <c r="F14" s="114"/>
      <c r="G14" s="116"/>
    </row>
    <row r="15" spans="1:9" x14ac:dyDescent="0.45">
      <c r="A15" s="113"/>
      <c r="B15" s="114"/>
      <c r="C15" s="114"/>
      <c r="D15" s="115"/>
      <c r="E15" s="114"/>
      <c r="F15" s="114"/>
      <c r="G15" s="116"/>
    </row>
    <row r="16" spans="1:9" x14ac:dyDescent="0.45">
      <c r="A16" s="113"/>
      <c r="B16" s="114"/>
      <c r="C16" s="114"/>
      <c r="D16" s="115"/>
      <c r="E16" s="114"/>
      <c r="F16" s="114"/>
      <c r="G16" s="116"/>
    </row>
    <row r="17" spans="1:7" x14ac:dyDescent="0.45">
      <c r="A17" s="113"/>
      <c r="B17" s="114"/>
      <c r="C17" s="114"/>
      <c r="D17" s="115"/>
      <c r="E17" s="114"/>
      <c r="F17" s="114"/>
      <c r="G17" s="116"/>
    </row>
    <row r="18" spans="1:7" x14ac:dyDescent="0.45">
      <c r="A18" s="113"/>
      <c r="B18" s="114"/>
      <c r="C18" s="114"/>
      <c r="D18" s="115"/>
      <c r="E18" s="114"/>
      <c r="F18" s="114"/>
      <c r="G18" s="116"/>
    </row>
    <row r="19" spans="1:7" x14ac:dyDescent="0.45">
      <c r="A19" s="113"/>
      <c r="B19" s="114"/>
      <c r="C19" s="114"/>
      <c r="D19" s="115"/>
      <c r="E19" s="114"/>
      <c r="F19" s="114"/>
      <c r="G19" s="116"/>
    </row>
    <row r="20" spans="1:7" x14ac:dyDescent="0.45">
      <c r="A20" s="113"/>
      <c r="B20" s="114"/>
      <c r="C20" s="114"/>
      <c r="D20" s="115"/>
      <c r="E20" s="114"/>
      <c r="F20" s="114"/>
      <c r="G20" s="116"/>
    </row>
    <row r="21" spans="1:7" x14ac:dyDescent="0.45">
      <c r="A21" s="113"/>
      <c r="B21" s="114"/>
      <c r="C21" s="114"/>
      <c r="D21" s="115"/>
      <c r="E21" s="114"/>
      <c r="F21" s="114"/>
      <c r="G21" s="116"/>
    </row>
    <row r="22" spans="1:7" x14ac:dyDescent="0.45">
      <c r="A22" s="113"/>
      <c r="B22" s="114"/>
      <c r="C22" s="114"/>
      <c r="D22" s="115"/>
      <c r="E22" s="114"/>
      <c r="F22" s="114"/>
      <c r="G22" s="116"/>
    </row>
    <row r="23" spans="1:7" x14ac:dyDescent="0.45">
      <c r="A23" s="113"/>
      <c r="B23" s="114"/>
      <c r="C23" s="114"/>
      <c r="D23" s="115"/>
      <c r="E23" s="114"/>
      <c r="F23" s="114"/>
      <c r="G23" s="116"/>
    </row>
    <row r="24" spans="1:7" x14ac:dyDescent="0.45">
      <c r="A24" s="113"/>
      <c r="B24" s="114"/>
      <c r="C24" s="114"/>
      <c r="D24" s="115"/>
      <c r="E24" s="114"/>
      <c r="F24" s="114"/>
      <c r="G24" s="116"/>
    </row>
    <row r="25" spans="1:7" x14ac:dyDescent="0.45">
      <c r="A25" s="113"/>
      <c r="B25" s="114"/>
      <c r="C25" s="114"/>
      <c r="D25" s="115"/>
      <c r="E25" s="114"/>
      <c r="F25" s="114"/>
      <c r="G25" s="116"/>
    </row>
    <row r="26" spans="1:7" x14ac:dyDescent="0.45">
      <c r="A26" s="113"/>
      <c r="B26" s="114"/>
      <c r="C26" s="114"/>
      <c r="D26" s="115"/>
      <c r="E26" s="114"/>
      <c r="F26" s="114"/>
      <c r="G26" s="116"/>
    </row>
    <row r="27" spans="1:7" x14ac:dyDescent="0.45">
      <c r="A27" s="113"/>
      <c r="B27" s="114"/>
      <c r="C27" s="114"/>
      <c r="D27" s="115"/>
      <c r="E27" s="114"/>
      <c r="F27" s="114"/>
      <c r="G27" s="116"/>
    </row>
    <row r="28" spans="1:7" x14ac:dyDescent="0.45">
      <c r="A28" s="113"/>
      <c r="B28" s="114"/>
      <c r="C28" s="114"/>
      <c r="D28" s="115"/>
      <c r="E28" s="114"/>
      <c r="F28" s="114"/>
      <c r="G28" s="116"/>
    </row>
    <row r="29" spans="1:7" x14ac:dyDescent="0.45">
      <c r="A29" s="113"/>
      <c r="B29" s="114"/>
      <c r="C29" s="114"/>
      <c r="D29" s="115"/>
      <c r="E29" s="114"/>
      <c r="F29" s="114"/>
      <c r="G29" s="116"/>
    </row>
    <row r="30" spans="1:7" x14ac:dyDescent="0.45">
      <c r="A30" s="113"/>
      <c r="B30" s="114"/>
      <c r="C30" s="114"/>
      <c r="D30" s="115"/>
      <c r="E30" s="114"/>
      <c r="F30" s="114"/>
      <c r="G30" s="116"/>
    </row>
    <row r="31" spans="1:7" x14ac:dyDescent="0.45">
      <c r="A31" s="113"/>
      <c r="B31" s="114"/>
      <c r="C31" s="114"/>
      <c r="D31" s="115"/>
      <c r="E31" s="114"/>
      <c r="F31" s="114"/>
      <c r="G31" s="116"/>
    </row>
    <row r="32" spans="1:7" x14ac:dyDescent="0.45">
      <c r="A32" s="113"/>
      <c r="B32" s="114"/>
      <c r="C32" s="114"/>
      <c r="D32" s="115"/>
      <c r="E32" s="114"/>
      <c r="F32" s="114"/>
      <c r="G32" s="116"/>
    </row>
    <row r="33" spans="1:7" x14ac:dyDescent="0.45">
      <c r="A33" s="113"/>
      <c r="B33" s="114"/>
      <c r="C33" s="114"/>
      <c r="D33" s="115"/>
      <c r="E33" s="114"/>
      <c r="F33" s="114"/>
      <c r="G33" s="116"/>
    </row>
    <row r="34" spans="1:7" x14ac:dyDescent="0.45">
      <c r="A34" s="113"/>
      <c r="B34" s="114"/>
      <c r="C34" s="114"/>
      <c r="D34" s="115"/>
      <c r="E34" s="114"/>
      <c r="F34" s="114"/>
      <c r="G34" s="116"/>
    </row>
    <row r="35" spans="1:7" x14ac:dyDescent="0.45">
      <c r="A35" s="113"/>
      <c r="B35" s="114"/>
      <c r="C35" s="114"/>
      <c r="D35" s="115"/>
      <c r="E35" s="114"/>
      <c r="F35" s="114"/>
      <c r="G35" s="116"/>
    </row>
    <row r="36" spans="1:7" x14ac:dyDescent="0.45">
      <c r="A36" s="113"/>
      <c r="B36" s="114"/>
      <c r="C36" s="114"/>
      <c r="D36" s="115"/>
      <c r="E36" s="114"/>
      <c r="F36" s="114"/>
      <c r="G36" s="116"/>
    </row>
    <row r="37" spans="1:7" x14ac:dyDescent="0.45">
      <c r="A37" s="113"/>
      <c r="B37" s="114"/>
      <c r="C37" s="114"/>
      <c r="D37" s="115"/>
      <c r="E37" s="114"/>
      <c r="F37" s="114"/>
      <c r="G37" s="116"/>
    </row>
    <row r="38" spans="1:7" x14ac:dyDescent="0.45">
      <c r="A38" s="113"/>
      <c r="B38" s="114"/>
      <c r="C38" s="114"/>
      <c r="D38" s="115"/>
      <c r="E38" s="114"/>
      <c r="F38" s="114"/>
      <c r="G38" s="116"/>
    </row>
    <row r="39" spans="1:7" x14ac:dyDescent="0.45">
      <c r="A39" s="113"/>
      <c r="B39" s="114"/>
      <c r="C39" s="114"/>
      <c r="D39" s="115"/>
      <c r="E39" s="114"/>
      <c r="F39" s="114"/>
      <c r="G39" s="116"/>
    </row>
    <row r="40" spans="1:7" x14ac:dyDescent="0.45">
      <c r="A40" s="113"/>
      <c r="B40" s="114"/>
      <c r="C40" s="114"/>
      <c r="D40" s="115"/>
      <c r="E40" s="114"/>
      <c r="F40" s="114"/>
      <c r="G40" s="116"/>
    </row>
    <row r="41" spans="1:7" x14ac:dyDescent="0.45">
      <c r="A41" s="113"/>
      <c r="B41" s="114"/>
      <c r="C41" s="114"/>
      <c r="D41" s="115"/>
      <c r="E41" s="114"/>
      <c r="F41" s="114"/>
      <c r="G41" s="116"/>
    </row>
    <row r="42" spans="1:7" x14ac:dyDescent="0.45">
      <c r="A42" s="113"/>
      <c r="B42" s="114"/>
      <c r="C42" s="114"/>
      <c r="D42" s="115"/>
      <c r="E42" s="114"/>
      <c r="F42" s="114"/>
      <c r="G42" s="116"/>
    </row>
    <row r="43" spans="1:7" x14ac:dyDescent="0.45">
      <c r="A43" s="113"/>
      <c r="B43" s="114"/>
      <c r="C43" s="114"/>
      <c r="D43" s="115"/>
      <c r="E43" s="114"/>
      <c r="F43" s="114"/>
      <c r="G43" s="116"/>
    </row>
    <row r="44" spans="1:7" x14ac:dyDescent="0.45">
      <c r="A44" s="113"/>
      <c r="B44" s="114"/>
      <c r="C44" s="114"/>
      <c r="D44" s="115"/>
      <c r="E44" s="114"/>
      <c r="F44" s="114"/>
      <c r="G44" s="116"/>
    </row>
    <row r="45" spans="1:7" x14ac:dyDescent="0.45">
      <c r="A45" s="113"/>
      <c r="B45" s="114"/>
      <c r="C45" s="114"/>
      <c r="D45" s="115"/>
      <c r="E45" s="114"/>
      <c r="F45" s="114"/>
      <c r="G45" s="116"/>
    </row>
    <row r="46" spans="1:7" x14ac:dyDescent="0.45">
      <c r="A46" s="113"/>
      <c r="B46" s="114"/>
      <c r="C46" s="114"/>
      <c r="D46" s="115"/>
      <c r="E46" s="114"/>
      <c r="F46" s="114"/>
      <c r="G46" s="116"/>
    </row>
    <row r="47" spans="1:7" x14ac:dyDescent="0.45">
      <c r="A47" s="113"/>
      <c r="B47" s="114"/>
      <c r="C47" s="114"/>
      <c r="D47" s="115"/>
      <c r="E47" s="114"/>
      <c r="F47" s="114"/>
      <c r="G47" s="116"/>
    </row>
    <row r="48" spans="1:7" x14ac:dyDescent="0.45">
      <c r="A48" s="113"/>
      <c r="B48" s="114"/>
      <c r="C48" s="114"/>
      <c r="D48" s="115"/>
      <c r="E48" s="114"/>
      <c r="F48" s="114"/>
      <c r="G48" s="116"/>
    </row>
    <row r="49" spans="1:7" x14ac:dyDescent="0.45">
      <c r="A49" s="113"/>
      <c r="B49" s="114"/>
      <c r="C49" s="114"/>
      <c r="D49" s="115"/>
      <c r="E49" s="114"/>
      <c r="F49" s="114"/>
      <c r="G49" s="116"/>
    </row>
    <row r="50" spans="1:7" x14ac:dyDescent="0.45">
      <c r="A50" s="113"/>
      <c r="B50" s="114"/>
      <c r="C50" s="114"/>
      <c r="D50" s="115"/>
      <c r="E50" s="114"/>
      <c r="F50" s="114"/>
      <c r="G50" s="116"/>
    </row>
    <row r="51" spans="1:7" x14ac:dyDescent="0.45">
      <c r="A51" s="113"/>
      <c r="B51" s="114"/>
      <c r="C51" s="114"/>
      <c r="D51" s="115"/>
      <c r="E51" s="114"/>
      <c r="F51" s="114"/>
      <c r="G51" s="116"/>
    </row>
    <row r="52" spans="1:7" x14ac:dyDescent="0.45">
      <c r="A52" s="113"/>
      <c r="B52" s="114"/>
      <c r="C52" s="114"/>
      <c r="D52" s="115"/>
      <c r="E52" s="114"/>
      <c r="F52" s="114"/>
      <c r="G52" s="116"/>
    </row>
    <row r="53" spans="1:7" x14ac:dyDescent="0.45">
      <c r="A53" s="113"/>
      <c r="B53" s="114"/>
      <c r="C53" s="114"/>
      <c r="D53" s="115"/>
      <c r="E53" s="114"/>
      <c r="F53" s="114"/>
      <c r="G53" s="116"/>
    </row>
    <row r="54" spans="1:7" x14ac:dyDescent="0.45">
      <c r="A54" s="113"/>
      <c r="B54" s="114"/>
      <c r="C54" s="114"/>
      <c r="D54" s="115"/>
      <c r="E54" s="114"/>
      <c r="F54" s="114"/>
      <c r="G54" s="116"/>
    </row>
    <row r="55" spans="1:7" x14ac:dyDescent="0.45">
      <c r="A55" s="113"/>
      <c r="B55" s="114"/>
      <c r="C55" s="114"/>
      <c r="D55" s="115"/>
      <c r="E55" s="114"/>
      <c r="F55" s="114"/>
      <c r="G55" s="116"/>
    </row>
    <row r="56" spans="1:7" x14ac:dyDescent="0.45">
      <c r="A56" s="113"/>
      <c r="B56" s="114"/>
      <c r="C56" s="114"/>
      <c r="D56" s="115"/>
      <c r="E56" s="114"/>
      <c r="F56" s="114"/>
      <c r="G56" s="116"/>
    </row>
    <row r="57" spans="1:7" x14ac:dyDescent="0.45">
      <c r="A57" s="113"/>
      <c r="B57" s="114"/>
      <c r="C57" s="114"/>
      <c r="D57" s="115"/>
      <c r="E57" s="114"/>
      <c r="F57" s="114"/>
      <c r="G57" s="116"/>
    </row>
    <row r="58" spans="1:7" x14ac:dyDescent="0.45">
      <c r="A58" s="113"/>
      <c r="B58" s="114"/>
      <c r="C58" s="114"/>
      <c r="D58" s="115"/>
      <c r="E58" s="114"/>
      <c r="F58" s="114"/>
      <c r="G58" s="116"/>
    </row>
    <row r="59" spans="1:7" x14ac:dyDescent="0.45">
      <c r="A59" s="113"/>
      <c r="B59" s="114"/>
      <c r="C59" s="114"/>
      <c r="D59" s="115"/>
      <c r="E59" s="114"/>
      <c r="F59" s="114"/>
      <c r="G59" s="116"/>
    </row>
    <row r="60" spans="1:7" x14ac:dyDescent="0.45">
      <c r="A60" s="113"/>
      <c r="B60" s="114"/>
      <c r="C60" s="114"/>
      <c r="D60" s="115"/>
      <c r="E60" s="114"/>
      <c r="F60" s="114"/>
      <c r="G60" s="116"/>
    </row>
    <row r="61" spans="1:7" x14ac:dyDescent="0.45">
      <c r="A61" s="113"/>
      <c r="B61" s="114"/>
      <c r="C61" s="114"/>
      <c r="D61" s="115"/>
      <c r="E61" s="114"/>
      <c r="F61" s="114"/>
      <c r="G61" s="116"/>
    </row>
    <row r="62" spans="1:7" x14ac:dyDescent="0.45">
      <c r="A62" s="113"/>
      <c r="B62" s="114"/>
      <c r="C62" s="114"/>
      <c r="D62" s="115"/>
      <c r="E62" s="114"/>
      <c r="F62" s="114"/>
      <c r="G62" s="116"/>
    </row>
    <row r="63" spans="1:7" x14ac:dyDescent="0.45">
      <c r="A63" s="113"/>
      <c r="B63" s="114"/>
      <c r="C63" s="114"/>
      <c r="D63" s="115"/>
      <c r="E63" s="114"/>
      <c r="F63" s="114"/>
      <c r="G63" s="116"/>
    </row>
    <row r="64" spans="1:7" x14ac:dyDescent="0.45">
      <c r="A64" s="113"/>
      <c r="B64" s="114"/>
      <c r="C64" s="114"/>
      <c r="D64" s="115"/>
      <c r="E64" s="114"/>
      <c r="F64" s="114"/>
      <c r="G64" s="116"/>
    </row>
    <row r="65" spans="1:7" x14ac:dyDescent="0.45">
      <c r="A65" s="113"/>
      <c r="B65" s="114"/>
      <c r="C65" s="114"/>
      <c r="D65" s="115"/>
      <c r="E65" s="114"/>
      <c r="F65" s="114"/>
      <c r="G65" s="116"/>
    </row>
    <row r="66" spans="1:7" x14ac:dyDescent="0.45">
      <c r="A66" s="113"/>
      <c r="B66" s="114"/>
      <c r="C66" s="114"/>
      <c r="D66" s="115"/>
      <c r="E66" s="114"/>
      <c r="F66" s="114"/>
      <c r="G66" s="116"/>
    </row>
    <row r="67" spans="1:7" x14ac:dyDescent="0.45">
      <c r="A67" s="113"/>
      <c r="B67" s="114"/>
      <c r="C67" s="114"/>
      <c r="D67" s="115"/>
      <c r="E67" s="114"/>
      <c r="F67" s="114"/>
      <c r="G67" s="116"/>
    </row>
    <row r="68" spans="1:7" x14ac:dyDescent="0.45">
      <c r="A68" s="113"/>
      <c r="B68" s="114"/>
      <c r="C68" s="114"/>
      <c r="D68" s="115"/>
      <c r="E68" s="114"/>
      <c r="F68" s="114"/>
      <c r="G68" s="116"/>
    </row>
    <row r="69" spans="1:7" x14ac:dyDescent="0.45">
      <c r="A69" s="113"/>
      <c r="B69" s="114"/>
      <c r="C69" s="114"/>
      <c r="D69" s="115"/>
      <c r="E69" s="114"/>
      <c r="F69" s="114"/>
      <c r="G69" s="116"/>
    </row>
    <row r="70" spans="1:7" x14ac:dyDescent="0.45">
      <c r="A70" s="113"/>
      <c r="B70" s="114"/>
      <c r="C70" s="114"/>
      <c r="D70" s="115"/>
      <c r="E70" s="114"/>
      <c r="F70" s="114"/>
      <c r="G70" s="116"/>
    </row>
    <row r="71" spans="1:7" x14ac:dyDescent="0.45">
      <c r="A71" s="113"/>
      <c r="B71" s="114"/>
      <c r="C71" s="114"/>
      <c r="D71" s="115"/>
      <c r="E71" s="114"/>
      <c r="F71" s="114"/>
      <c r="G71" s="116"/>
    </row>
    <row r="72" spans="1:7" x14ac:dyDescent="0.45">
      <c r="A72" s="113"/>
      <c r="B72" s="114"/>
      <c r="C72" s="114"/>
      <c r="D72" s="115"/>
      <c r="E72" s="114"/>
      <c r="F72" s="114"/>
      <c r="G72" s="116"/>
    </row>
    <row r="73" spans="1:7" x14ac:dyDescent="0.45">
      <c r="A73" s="113"/>
      <c r="B73" s="114"/>
      <c r="C73" s="114"/>
      <c r="D73" s="115"/>
      <c r="E73" s="114"/>
      <c r="F73" s="114"/>
      <c r="G73" s="116"/>
    </row>
    <row r="74" spans="1:7" x14ac:dyDescent="0.45">
      <c r="A74" s="113"/>
      <c r="B74" s="114"/>
      <c r="C74" s="114"/>
      <c r="D74" s="115"/>
      <c r="E74" s="114"/>
      <c r="F74" s="114"/>
      <c r="G74" s="116"/>
    </row>
    <row r="75" spans="1:7" x14ac:dyDescent="0.45">
      <c r="A75" s="113"/>
      <c r="B75" s="114"/>
      <c r="C75" s="114"/>
      <c r="D75" s="115"/>
      <c r="E75" s="114"/>
      <c r="F75" s="114"/>
      <c r="G75" s="116"/>
    </row>
    <row r="76" spans="1:7" x14ac:dyDescent="0.45">
      <c r="A76" s="113"/>
      <c r="B76" s="114"/>
      <c r="C76" s="114"/>
      <c r="D76" s="115"/>
      <c r="E76" s="114"/>
      <c r="F76" s="114"/>
      <c r="G76" s="116"/>
    </row>
    <row r="77" spans="1:7" x14ac:dyDescent="0.45">
      <c r="A77" s="113"/>
      <c r="B77" s="114"/>
      <c r="C77" s="114"/>
      <c r="D77" s="115"/>
      <c r="E77" s="114"/>
      <c r="F77" s="114"/>
      <c r="G77" s="116"/>
    </row>
    <row r="78" spans="1:7" x14ac:dyDescent="0.45">
      <c r="A78" s="113"/>
      <c r="B78" s="114"/>
      <c r="C78" s="114"/>
      <c r="D78" s="115"/>
      <c r="E78" s="114"/>
      <c r="F78" s="114"/>
      <c r="G78" s="116"/>
    </row>
    <row r="79" spans="1:7" x14ac:dyDescent="0.45">
      <c r="A79" s="113"/>
      <c r="B79" s="114"/>
      <c r="C79" s="114"/>
      <c r="D79" s="115"/>
      <c r="E79" s="114"/>
      <c r="F79" s="114"/>
      <c r="G79" s="116"/>
    </row>
    <row r="80" spans="1:7" x14ac:dyDescent="0.45">
      <c r="A80" s="113"/>
      <c r="B80" s="114"/>
      <c r="C80" s="114"/>
      <c r="D80" s="115"/>
      <c r="E80" s="114"/>
      <c r="F80" s="114"/>
      <c r="G80" s="116"/>
    </row>
    <row r="81" spans="1:7" x14ac:dyDescent="0.45">
      <c r="A81" s="113"/>
      <c r="B81" s="114"/>
      <c r="C81" s="114"/>
      <c r="D81" s="115"/>
      <c r="E81" s="114"/>
      <c r="F81" s="114"/>
      <c r="G81" s="116"/>
    </row>
    <row r="82" spans="1:7" x14ac:dyDescent="0.45">
      <c r="A82" s="113"/>
      <c r="B82" s="114"/>
      <c r="C82" s="114"/>
      <c r="D82" s="115"/>
      <c r="E82" s="114"/>
      <c r="F82" s="114"/>
      <c r="G82" s="116"/>
    </row>
    <row r="83" spans="1:7" x14ac:dyDescent="0.45">
      <c r="A83" s="113"/>
      <c r="B83" s="114"/>
      <c r="C83" s="114"/>
      <c r="D83" s="115"/>
      <c r="E83" s="114"/>
      <c r="F83" s="114"/>
      <c r="G83" s="116"/>
    </row>
    <row r="84" spans="1:7" x14ac:dyDescent="0.45">
      <c r="A84" s="113"/>
      <c r="B84" s="114"/>
      <c r="C84" s="114"/>
      <c r="D84" s="115"/>
      <c r="E84" s="114"/>
      <c r="F84" s="114"/>
      <c r="G84" s="116"/>
    </row>
    <row r="85" spans="1:7" x14ac:dyDescent="0.45">
      <c r="A85" s="113"/>
      <c r="B85" s="114"/>
      <c r="C85" s="114"/>
      <c r="D85" s="115"/>
      <c r="E85" s="114"/>
      <c r="F85" s="114"/>
      <c r="G85" s="116"/>
    </row>
    <row r="86" spans="1:7" x14ac:dyDescent="0.45">
      <c r="A86" s="113"/>
      <c r="B86" s="114"/>
      <c r="C86" s="114"/>
      <c r="D86" s="115"/>
      <c r="E86" s="114"/>
      <c r="F86" s="114"/>
      <c r="G86" s="116"/>
    </row>
    <row r="87" spans="1:7" x14ac:dyDescent="0.45">
      <c r="A87" s="113"/>
      <c r="B87" s="114"/>
      <c r="C87" s="114"/>
      <c r="D87" s="115"/>
      <c r="E87" s="114"/>
      <c r="F87" s="114"/>
      <c r="G87" s="116"/>
    </row>
    <row r="88" spans="1:7" x14ac:dyDescent="0.45">
      <c r="A88" s="113"/>
      <c r="B88" s="114"/>
      <c r="C88" s="114"/>
      <c r="D88" s="115"/>
      <c r="E88" s="114"/>
      <c r="F88" s="114"/>
      <c r="G88" s="116"/>
    </row>
    <row r="89" spans="1:7" x14ac:dyDescent="0.45">
      <c r="A89" s="113"/>
      <c r="B89" s="114"/>
      <c r="C89" s="114"/>
      <c r="D89" s="115"/>
      <c r="E89" s="114"/>
      <c r="F89" s="114"/>
      <c r="G89" s="116"/>
    </row>
    <row r="90" spans="1:7" x14ac:dyDescent="0.45">
      <c r="A90" s="113"/>
      <c r="B90" s="114"/>
      <c r="C90" s="114"/>
      <c r="D90" s="115"/>
      <c r="E90" s="114"/>
      <c r="F90" s="114"/>
      <c r="G90" s="116"/>
    </row>
    <row r="91" spans="1:7" x14ac:dyDescent="0.45">
      <c r="A91" s="113"/>
      <c r="B91" s="114"/>
      <c r="C91" s="114"/>
      <c r="D91" s="115"/>
      <c r="E91" s="114"/>
      <c r="F91" s="114"/>
      <c r="G91" s="116"/>
    </row>
    <row r="92" spans="1:7" x14ac:dyDescent="0.45">
      <c r="A92" s="113"/>
      <c r="B92" s="114"/>
      <c r="C92" s="114"/>
      <c r="D92" s="115"/>
      <c r="E92" s="114"/>
      <c r="F92" s="114"/>
      <c r="G92" s="116"/>
    </row>
    <row r="93" spans="1:7" x14ac:dyDescent="0.45">
      <c r="A93" s="113"/>
      <c r="B93" s="114"/>
      <c r="C93" s="114"/>
      <c r="D93" s="115"/>
      <c r="E93" s="114"/>
      <c r="F93" s="114"/>
      <c r="G93" s="116"/>
    </row>
    <row r="94" spans="1:7" x14ac:dyDescent="0.45">
      <c r="A94" s="113"/>
      <c r="B94" s="114"/>
      <c r="C94" s="114"/>
      <c r="D94" s="115"/>
      <c r="E94" s="114"/>
      <c r="F94" s="114"/>
      <c r="G94" s="116"/>
    </row>
    <row r="95" spans="1:7" x14ac:dyDescent="0.45">
      <c r="A95" s="113"/>
      <c r="B95" s="114"/>
      <c r="C95" s="114"/>
      <c r="D95" s="115"/>
      <c r="E95" s="114"/>
      <c r="F95" s="114"/>
      <c r="G95" s="116"/>
    </row>
    <row r="96" spans="1:7" x14ac:dyDescent="0.45">
      <c r="A96" s="113"/>
      <c r="B96" s="114"/>
      <c r="C96" s="114"/>
      <c r="D96" s="115"/>
      <c r="E96" s="114"/>
      <c r="F96" s="114"/>
      <c r="G96" s="116"/>
    </row>
    <row r="97" spans="1:7" x14ac:dyDescent="0.45">
      <c r="A97" s="113"/>
      <c r="B97" s="114"/>
      <c r="C97" s="114"/>
      <c r="D97" s="115"/>
      <c r="E97" s="114"/>
      <c r="F97" s="114"/>
      <c r="G97" s="116"/>
    </row>
    <row r="98" spans="1:7" x14ac:dyDescent="0.45">
      <c r="A98" s="113"/>
      <c r="B98" s="114"/>
      <c r="C98" s="114"/>
      <c r="D98" s="115"/>
      <c r="E98" s="114"/>
      <c r="F98" s="114"/>
      <c r="G98" s="116"/>
    </row>
    <row r="99" spans="1:7" x14ac:dyDescent="0.45">
      <c r="A99" s="113"/>
      <c r="B99" s="114"/>
      <c r="C99" s="114"/>
      <c r="D99" s="115"/>
      <c r="E99" s="114"/>
      <c r="F99" s="114"/>
      <c r="G99" s="116"/>
    </row>
    <row r="100" spans="1:7" x14ac:dyDescent="0.45">
      <c r="A100" s="113"/>
      <c r="B100" s="114"/>
      <c r="C100" s="114"/>
      <c r="D100" s="115"/>
      <c r="E100" s="114"/>
      <c r="F100" s="114"/>
      <c r="G100" s="116"/>
    </row>
    <row r="101" spans="1:7" x14ac:dyDescent="0.45">
      <c r="A101" s="113"/>
      <c r="B101" s="114"/>
      <c r="C101" s="114"/>
      <c r="D101" s="115"/>
      <c r="E101" s="114"/>
      <c r="F101" s="114"/>
      <c r="G101" s="116"/>
    </row>
    <row r="102" spans="1:7" x14ac:dyDescent="0.45">
      <c r="A102" s="113"/>
      <c r="B102" s="114"/>
      <c r="C102" s="114"/>
      <c r="D102" s="115"/>
      <c r="E102" s="114"/>
      <c r="F102" s="114"/>
      <c r="G102" s="116"/>
    </row>
    <row r="103" spans="1:7" x14ac:dyDescent="0.45">
      <c r="A103" s="113"/>
      <c r="B103" s="114"/>
      <c r="C103" s="114"/>
      <c r="D103" s="115"/>
      <c r="E103" s="114"/>
      <c r="F103" s="114"/>
      <c r="G103" s="116"/>
    </row>
    <row r="104" spans="1:7" x14ac:dyDescent="0.45">
      <c r="A104" s="113"/>
      <c r="B104" s="114"/>
      <c r="C104" s="114"/>
      <c r="D104" s="115"/>
      <c r="E104" s="114"/>
      <c r="F104" s="114"/>
      <c r="G104" s="116"/>
    </row>
    <row r="105" spans="1:7" x14ac:dyDescent="0.45">
      <c r="A105" s="113"/>
      <c r="B105" s="114"/>
      <c r="C105" s="114"/>
      <c r="D105" s="115"/>
      <c r="E105" s="114"/>
      <c r="F105" s="114"/>
      <c r="G105" s="116"/>
    </row>
    <row r="106" spans="1:7" x14ac:dyDescent="0.45">
      <c r="A106" s="113"/>
      <c r="B106" s="114"/>
      <c r="C106" s="114"/>
      <c r="D106" s="115"/>
      <c r="E106" s="114"/>
      <c r="F106" s="114"/>
      <c r="G106" s="116"/>
    </row>
    <row r="107" spans="1:7" x14ac:dyDescent="0.45">
      <c r="A107" s="113"/>
      <c r="B107" s="114"/>
      <c r="C107" s="114"/>
      <c r="D107" s="115"/>
      <c r="E107" s="114"/>
      <c r="F107" s="114"/>
      <c r="G107" s="116"/>
    </row>
    <row r="108" spans="1:7" x14ac:dyDescent="0.45">
      <c r="A108" s="113"/>
      <c r="B108" s="114"/>
      <c r="C108" s="114"/>
      <c r="D108" s="115"/>
      <c r="E108" s="114"/>
      <c r="F108" s="114"/>
      <c r="G108" s="116"/>
    </row>
    <row r="109" spans="1:7" x14ac:dyDescent="0.45">
      <c r="A109" s="113"/>
      <c r="B109" s="114"/>
      <c r="C109" s="114"/>
      <c r="D109" s="115"/>
      <c r="E109" s="114"/>
      <c r="F109" s="114"/>
      <c r="G109" s="116"/>
    </row>
    <row r="110" spans="1:7" x14ac:dyDescent="0.45">
      <c r="A110" s="113"/>
      <c r="B110" s="114"/>
      <c r="C110" s="114"/>
      <c r="D110" s="115"/>
      <c r="E110" s="114"/>
      <c r="F110" s="114"/>
      <c r="G110" s="116"/>
    </row>
    <row r="111" spans="1:7" x14ac:dyDescent="0.45">
      <c r="A111" s="113"/>
      <c r="B111" s="114"/>
      <c r="C111" s="114"/>
      <c r="D111" s="115"/>
      <c r="E111" s="114"/>
      <c r="F111" s="114"/>
      <c r="G111" s="116"/>
    </row>
    <row r="112" spans="1:7" x14ac:dyDescent="0.45">
      <c r="A112" s="113"/>
      <c r="B112" s="114"/>
      <c r="C112" s="114"/>
      <c r="D112" s="115"/>
      <c r="E112" s="114"/>
      <c r="F112" s="114"/>
      <c r="G112" s="116"/>
    </row>
    <row r="113" spans="1:7" x14ac:dyDescent="0.45">
      <c r="A113" s="113"/>
      <c r="B113" s="114"/>
      <c r="C113" s="114"/>
      <c r="D113" s="115"/>
      <c r="E113" s="114"/>
      <c r="F113" s="114"/>
      <c r="G113" s="116"/>
    </row>
    <row r="114" spans="1:7" x14ac:dyDescent="0.45">
      <c r="A114" s="113"/>
      <c r="B114" s="114"/>
      <c r="C114" s="114"/>
      <c r="D114" s="115"/>
      <c r="E114" s="114"/>
      <c r="F114" s="114"/>
      <c r="G114" s="116"/>
    </row>
    <row r="115" spans="1:7" x14ac:dyDescent="0.45">
      <c r="A115" s="113"/>
      <c r="B115" s="114"/>
      <c r="C115" s="114"/>
      <c r="D115" s="115"/>
      <c r="E115" s="114"/>
      <c r="F115" s="114"/>
      <c r="G115" s="116"/>
    </row>
    <row r="116" spans="1:7" x14ac:dyDescent="0.45">
      <c r="A116" s="113"/>
      <c r="B116" s="114"/>
      <c r="C116" s="114"/>
      <c r="D116" s="115"/>
      <c r="E116" s="114"/>
      <c r="F116" s="114"/>
      <c r="G116" s="116"/>
    </row>
    <row r="117" spans="1:7" x14ac:dyDescent="0.45">
      <c r="A117" s="113"/>
      <c r="B117" s="114"/>
      <c r="C117" s="114"/>
      <c r="D117" s="115"/>
      <c r="E117" s="114"/>
      <c r="F117" s="114"/>
      <c r="G117" s="116"/>
    </row>
    <row r="118" spans="1:7" x14ac:dyDescent="0.45">
      <c r="A118" s="113"/>
      <c r="B118" s="114"/>
      <c r="C118" s="114"/>
      <c r="D118" s="115"/>
      <c r="E118" s="114"/>
      <c r="F118" s="114"/>
      <c r="G118" s="116"/>
    </row>
    <row r="119" spans="1:7" x14ac:dyDescent="0.45">
      <c r="A119" s="113"/>
      <c r="B119" s="114"/>
      <c r="C119" s="114"/>
      <c r="D119" s="115"/>
      <c r="E119" s="114"/>
      <c r="F119" s="114"/>
      <c r="G119" s="116"/>
    </row>
    <row r="120" spans="1:7" x14ac:dyDescent="0.45">
      <c r="A120" s="113"/>
      <c r="B120" s="114"/>
      <c r="C120" s="114"/>
      <c r="D120" s="115"/>
      <c r="E120" s="114"/>
      <c r="F120" s="114"/>
      <c r="G120" s="116"/>
    </row>
    <row r="121" spans="1:7" x14ac:dyDescent="0.45">
      <c r="A121" s="113"/>
      <c r="B121" s="114"/>
      <c r="C121" s="114"/>
      <c r="D121" s="115"/>
      <c r="E121" s="114"/>
      <c r="F121" s="114"/>
      <c r="G121" s="116"/>
    </row>
    <row r="122" spans="1:7" x14ac:dyDescent="0.45">
      <c r="A122" s="113"/>
      <c r="B122" s="114"/>
      <c r="C122" s="114"/>
      <c r="D122" s="115"/>
      <c r="E122" s="114"/>
      <c r="F122" s="114"/>
      <c r="G122" s="116"/>
    </row>
    <row r="123" spans="1:7" x14ac:dyDescent="0.45">
      <c r="A123" s="113"/>
      <c r="B123" s="114"/>
      <c r="C123" s="114"/>
      <c r="D123" s="115"/>
      <c r="E123" s="114"/>
      <c r="F123" s="114"/>
      <c r="G123" s="116"/>
    </row>
    <row r="124" spans="1:7" x14ac:dyDescent="0.45">
      <c r="A124" s="113"/>
      <c r="B124" s="114"/>
      <c r="C124" s="114"/>
      <c r="D124" s="115"/>
      <c r="E124" s="114"/>
      <c r="F124" s="114"/>
      <c r="G124" s="116"/>
    </row>
    <row r="125" spans="1:7" x14ac:dyDescent="0.45">
      <c r="A125" s="113"/>
      <c r="B125" s="114"/>
      <c r="C125" s="114"/>
      <c r="D125" s="115"/>
      <c r="E125" s="114"/>
      <c r="F125" s="114"/>
      <c r="G125" s="116"/>
    </row>
    <row r="126" spans="1:7" x14ac:dyDescent="0.45">
      <c r="A126" s="113"/>
      <c r="B126" s="114"/>
      <c r="C126" s="114"/>
      <c r="D126" s="115"/>
      <c r="E126" s="114"/>
      <c r="F126" s="114"/>
      <c r="G126" s="116"/>
    </row>
    <row r="127" spans="1:7" x14ac:dyDescent="0.45">
      <c r="A127" s="113"/>
      <c r="B127" s="114"/>
      <c r="C127" s="114"/>
      <c r="D127" s="115"/>
      <c r="E127" s="114"/>
      <c r="F127" s="114"/>
      <c r="G127" s="116"/>
    </row>
    <row r="128" spans="1:7" x14ac:dyDescent="0.45">
      <c r="A128" s="113"/>
      <c r="B128" s="114"/>
      <c r="C128" s="114"/>
      <c r="D128" s="115"/>
      <c r="E128" s="114"/>
      <c r="F128" s="114"/>
      <c r="G128" s="116"/>
    </row>
    <row r="129" spans="1:7" x14ac:dyDescent="0.45">
      <c r="A129" s="113"/>
      <c r="B129" s="114"/>
      <c r="C129" s="114"/>
      <c r="D129" s="115"/>
      <c r="E129" s="114"/>
      <c r="F129" s="114"/>
      <c r="G129" s="116"/>
    </row>
    <row r="130" spans="1:7" x14ac:dyDescent="0.45">
      <c r="A130" s="113"/>
      <c r="B130" s="114"/>
      <c r="C130" s="114"/>
      <c r="D130" s="115"/>
      <c r="E130" s="114"/>
      <c r="F130" s="114"/>
      <c r="G130" s="116"/>
    </row>
    <row r="131" spans="1:7" x14ac:dyDescent="0.45">
      <c r="A131" s="113"/>
      <c r="B131" s="114"/>
      <c r="C131" s="114"/>
      <c r="D131" s="115"/>
      <c r="E131" s="114"/>
      <c r="F131" s="114"/>
      <c r="G131" s="116"/>
    </row>
    <row r="132" spans="1:7" x14ac:dyDescent="0.45">
      <c r="A132" s="113"/>
      <c r="B132" s="114"/>
      <c r="C132" s="114"/>
      <c r="D132" s="115"/>
      <c r="E132" s="114"/>
      <c r="F132" s="114"/>
      <c r="G132" s="116"/>
    </row>
    <row r="133" spans="1:7" x14ac:dyDescent="0.45">
      <c r="A133" s="113"/>
      <c r="B133" s="114"/>
      <c r="C133" s="114"/>
      <c r="D133" s="115"/>
      <c r="E133" s="114"/>
      <c r="F133" s="114"/>
      <c r="G133" s="116"/>
    </row>
    <row r="134" spans="1:7" x14ac:dyDescent="0.45">
      <c r="A134" s="113"/>
      <c r="B134" s="114"/>
      <c r="C134" s="114"/>
      <c r="D134" s="115"/>
      <c r="E134" s="114"/>
      <c r="F134" s="114"/>
      <c r="G134" s="116"/>
    </row>
    <row r="135" spans="1:7" x14ac:dyDescent="0.45">
      <c r="A135" s="113"/>
      <c r="B135" s="114"/>
      <c r="C135" s="114"/>
      <c r="D135" s="115"/>
      <c r="E135" s="114"/>
      <c r="F135" s="114"/>
      <c r="G135" s="116"/>
    </row>
    <row r="136" spans="1:7" x14ac:dyDescent="0.45">
      <c r="A136" s="113"/>
      <c r="B136" s="114"/>
      <c r="C136" s="114"/>
      <c r="D136" s="115"/>
      <c r="E136" s="114"/>
      <c r="F136" s="114"/>
      <c r="G136" s="116"/>
    </row>
    <row r="137" spans="1:7" x14ac:dyDescent="0.45">
      <c r="A137" s="113"/>
      <c r="B137" s="114"/>
      <c r="C137" s="114"/>
      <c r="D137" s="115"/>
      <c r="E137" s="114"/>
      <c r="F137" s="114"/>
      <c r="G137" s="116"/>
    </row>
    <row r="138" spans="1:7" x14ac:dyDescent="0.45">
      <c r="A138" s="113"/>
      <c r="B138" s="114"/>
      <c r="C138" s="114"/>
      <c r="D138" s="115"/>
      <c r="E138" s="114"/>
      <c r="F138" s="114"/>
      <c r="G138" s="116"/>
    </row>
    <row r="139" spans="1:7" x14ac:dyDescent="0.45">
      <c r="A139" s="113"/>
      <c r="B139" s="114"/>
      <c r="C139" s="114"/>
      <c r="D139" s="115"/>
      <c r="E139" s="114"/>
      <c r="F139" s="114"/>
      <c r="G139" s="116"/>
    </row>
    <row r="140" spans="1:7" x14ac:dyDescent="0.45">
      <c r="A140" s="113"/>
      <c r="B140" s="114"/>
      <c r="C140" s="114"/>
      <c r="D140" s="115"/>
      <c r="E140" s="114"/>
      <c r="F140" s="114"/>
      <c r="G140" s="116"/>
    </row>
    <row r="141" spans="1:7" x14ac:dyDescent="0.45">
      <c r="A141" s="113"/>
      <c r="B141" s="114"/>
      <c r="C141" s="114"/>
      <c r="D141" s="115"/>
      <c r="E141" s="114"/>
      <c r="F141" s="114"/>
      <c r="G141" s="116"/>
    </row>
    <row r="142" spans="1:7" x14ac:dyDescent="0.45">
      <c r="A142" s="113"/>
      <c r="B142" s="114"/>
      <c r="C142" s="114"/>
      <c r="D142" s="115"/>
      <c r="E142" s="114"/>
      <c r="F142" s="114"/>
      <c r="G142" s="116"/>
    </row>
    <row r="143" spans="1:7" x14ac:dyDescent="0.45">
      <c r="A143" s="113"/>
      <c r="B143" s="114"/>
      <c r="C143" s="114"/>
      <c r="D143" s="115"/>
      <c r="E143" s="114"/>
      <c r="F143" s="114"/>
      <c r="G143" s="116"/>
    </row>
    <row r="144" spans="1:7" x14ac:dyDescent="0.45">
      <c r="A144" s="113"/>
      <c r="B144" s="114"/>
      <c r="C144" s="114"/>
      <c r="D144" s="115"/>
      <c r="E144" s="114"/>
      <c r="F144" s="114"/>
      <c r="G144" s="116"/>
    </row>
    <row r="145" spans="1:7" x14ac:dyDescent="0.45">
      <c r="A145" s="113"/>
      <c r="B145" s="114"/>
      <c r="C145" s="114"/>
      <c r="D145" s="115"/>
      <c r="E145" s="114"/>
      <c r="F145" s="114"/>
      <c r="G145" s="116"/>
    </row>
    <row r="146" spans="1:7" x14ac:dyDescent="0.45">
      <c r="A146" s="113"/>
      <c r="B146" s="114"/>
      <c r="C146" s="114"/>
      <c r="D146" s="115"/>
      <c r="E146" s="114"/>
      <c r="F146" s="114"/>
      <c r="G146" s="116"/>
    </row>
    <row r="147" spans="1:7" x14ac:dyDescent="0.45">
      <c r="A147" s="113"/>
      <c r="B147" s="114"/>
      <c r="C147" s="114"/>
      <c r="D147" s="115"/>
      <c r="E147" s="114"/>
      <c r="F147" s="114"/>
      <c r="G147" s="116"/>
    </row>
    <row r="148" spans="1:7" x14ac:dyDescent="0.45">
      <c r="A148" s="113"/>
      <c r="B148" s="114"/>
      <c r="C148" s="114"/>
      <c r="D148" s="115"/>
      <c r="E148" s="114"/>
      <c r="F148" s="114"/>
      <c r="G148" s="116"/>
    </row>
    <row r="149" spans="1:7" x14ac:dyDescent="0.45">
      <c r="A149" s="113"/>
      <c r="B149" s="114"/>
      <c r="C149" s="114"/>
      <c r="D149" s="115"/>
      <c r="E149" s="114"/>
      <c r="F149" s="114"/>
      <c r="G149" s="116"/>
    </row>
    <row r="150" spans="1:7" x14ac:dyDescent="0.45">
      <c r="A150" s="113"/>
      <c r="B150" s="114"/>
      <c r="C150" s="114"/>
      <c r="D150" s="115"/>
      <c r="E150" s="114"/>
      <c r="F150" s="114"/>
      <c r="G150" s="116"/>
    </row>
    <row r="151" spans="1:7" x14ac:dyDescent="0.45">
      <c r="A151" s="113"/>
      <c r="B151" s="114"/>
      <c r="C151" s="114"/>
      <c r="D151" s="115"/>
      <c r="E151" s="114"/>
      <c r="F151" s="114"/>
      <c r="G151" s="116"/>
    </row>
    <row r="152" spans="1:7" x14ac:dyDescent="0.45">
      <c r="A152" s="113"/>
      <c r="B152" s="114"/>
      <c r="C152" s="114"/>
      <c r="D152" s="115"/>
      <c r="E152" s="114"/>
      <c r="F152" s="114"/>
      <c r="G152" s="116"/>
    </row>
    <row r="153" spans="1:7" x14ac:dyDescent="0.45">
      <c r="A153" s="113"/>
      <c r="B153" s="114"/>
      <c r="C153" s="114"/>
      <c r="D153" s="115"/>
      <c r="E153" s="114"/>
      <c r="F153" s="114"/>
      <c r="G153" s="116"/>
    </row>
    <row r="154" spans="1:7" x14ac:dyDescent="0.45">
      <c r="A154" s="113"/>
      <c r="B154" s="114"/>
      <c r="C154" s="114"/>
      <c r="D154" s="115"/>
      <c r="E154" s="114"/>
      <c r="F154" s="114"/>
      <c r="G154" s="116"/>
    </row>
    <row r="155" spans="1:7" x14ac:dyDescent="0.45">
      <c r="A155" s="113"/>
      <c r="B155" s="114"/>
      <c r="C155" s="114"/>
      <c r="D155" s="115"/>
      <c r="E155" s="114"/>
      <c r="F155" s="114"/>
      <c r="G155" s="116"/>
    </row>
    <row r="156" spans="1:7" x14ac:dyDescent="0.45">
      <c r="A156" s="113"/>
      <c r="B156" s="114"/>
      <c r="C156" s="114"/>
      <c r="D156" s="115"/>
      <c r="E156" s="114"/>
      <c r="F156" s="114"/>
      <c r="G156" s="116"/>
    </row>
    <row r="157" spans="1:7" x14ac:dyDescent="0.45">
      <c r="A157" s="113"/>
      <c r="B157" s="114"/>
      <c r="C157" s="114"/>
      <c r="D157" s="115"/>
      <c r="E157" s="114"/>
      <c r="F157" s="114"/>
      <c r="G157" s="116"/>
    </row>
    <row r="158" spans="1:7" x14ac:dyDescent="0.45">
      <c r="A158" s="113"/>
      <c r="B158" s="114"/>
      <c r="C158" s="114"/>
      <c r="D158" s="115"/>
      <c r="E158" s="114"/>
      <c r="F158" s="114"/>
      <c r="G158" s="116"/>
    </row>
    <row r="159" spans="1:7" x14ac:dyDescent="0.45">
      <c r="A159" s="113"/>
      <c r="B159" s="114"/>
      <c r="C159" s="114"/>
      <c r="D159" s="115"/>
      <c r="E159" s="114"/>
      <c r="F159" s="114"/>
      <c r="G159" s="116"/>
    </row>
    <row r="160" spans="1:7" x14ac:dyDescent="0.45">
      <c r="A160" s="113"/>
      <c r="B160" s="114"/>
      <c r="C160" s="114"/>
      <c r="D160" s="115"/>
      <c r="E160" s="114"/>
      <c r="F160" s="114"/>
      <c r="G160" s="116"/>
    </row>
    <row r="161" spans="1:7" x14ac:dyDescent="0.45">
      <c r="A161" s="113"/>
      <c r="B161" s="114"/>
      <c r="C161" s="114"/>
      <c r="D161" s="115"/>
      <c r="E161" s="114"/>
      <c r="F161" s="114"/>
      <c r="G161" s="116"/>
    </row>
    <row r="162" spans="1:7" x14ac:dyDescent="0.45">
      <c r="A162" s="113"/>
      <c r="B162" s="114"/>
      <c r="C162" s="114"/>
      <c r="D162" s="115"/>
      <c r="E162" s="114"/>
      <c r="F162" s="114"/>
      <c r="G162" s="116"/>
    </row>
    <row r="163" spans="1:7" x14ac:dyDescent="0.45">
      <c r="A163" s="113"/>
      <c r="B163" s="114"/>
      <c r="C163" s="114"/>
      <c r="D163" s="115"/>
      <c r="E163" s="114"/>
      <c r="F163" s="114"/>
      <c r="G163" s="116"/>
    </row>
    <row r="164" spans="1:7" x14ac:dyDescent="0.45">
      <c r="A164" s="113"/>
      <c r="B164" s="114"/>
      <c r="C164" s="114"/>
      <c r="D164" s="115"/>
      <c r="E164" s="114"/>
      <c r="F164" s="114"/>
      <c r="G164" s="116"/>
    </row>
    <row r="165" spans="1:7" x14ac:dyDescent="0.45">
      <c r="A165" s="113"/>
      <c r="B165" s="114"/>
      <c r="C165" s="114"/>
      <c r="D165" s="115"/>
      <c r="E165" s="114"/>
      <c r="F165" s="114"/>
      <c r="G165" s="116"/>
    </row>
    <row r="166" spans="1:7" x14ac:dyDescent="0.45">
      <c r="A166" s="113"/>
      <c r="B166" s="114"/>
      <c r="C166" s="114"/>
      <c r="D166" s="115"/>
      <c r="E166" s="114"/>
      <c r="F166" s="114"/>
      <c r="G166" s="116"/>
    </row>
    <row r="167" spans="1:7" x14ac:dyDescent="0.45">
      <c r="A167" s="113"/>
      <c r="B167" s="114"/>
      <c r="C167" s="114"/>
      <c r="D167" s="115"/>
      <c r="E167" s="114"/>
      <c r="F167" s="114"/>
      <c r="G167" s="116"/>
    </row>
    <row r="168" spans="1:7" x14ac:dyDescent="0.45">
      <c r="A168" s="113"/>
      <c r="B168" s="114"/>
      <c r="C168" s="114"/>
      <c r="D168" s="115"/>
      <c r="E168" s="114"/>
      <c r="F168" s="114"/>
      <c r="G168" s="116"/>
    </row>
    <row r="169" spans="1:7" x14ac:dyDescent="0.45">
      <c r="A169" s="113"/>
      <c r="B169" s="114"/>
      <c r="C169" s="114"/>
      <c r="D169" s="115"/>
      <c r="E169" s="114"/>
      <c r="F169" s="114"/>
      <c r="G169" s="116"/>
    </row>
    <row r="170" spans="1:7" x14ac:dyDescent="0.45">
      <c r="A170" s="113"/>
      <c r="B170" s="114"/>
      <c r="C170" s="114"/>
      <c r="D170" s="115"/>
      <c r="E170" s="114"/>
      <c r="F170" s="114"/>
      <c r="G170" s="116"/>
    </row>
    <row r="171" spans="1:7" x14ac:dyDescent="0.45">
      <c r="A171" s="113"/>
      <c r="B171" s="114"/>
      <c r="C171" s="114"/>
      <c r="D171" s="115"/>
      <c r="E171" s="114"/>
      <c r="F171" s="114"/>
      <c r="G171" s="116"/>
    </row>
    <row r="172" spans="1:7" x14ac:dyDescent="0.45">
      <c r="A172" s="113"/>
      <c r="B172" s="114"/>
      <c r="C172" s="114"/>
      <c r="D172" s="115"/>
      <c r="E172" s="114"/>
      <c r="F172" s="114"/>
      <c r="G172" s="116"/>
    </row>
    <row r="173" spans="1:7" x14ac:dyDescent="0.45">
      <c r="A173" s="113"/>
      <c r="B173" s="114"/>
      <c r="C173" s="114"/>
      <c r="D173" s="115"/>
      <c r="E173" s="114"/>
      <c r="F173" s="114"/>
      <c r="G173" s="116"/>
    </row>
    <row r="174" spans="1:7" x14ac:dyDescent="0.45">
      <c r="A174" s="113"/>
      <c r="B174" s="114"/>
      <c r="C174" s="114"/>
      <c r="D174" s="115"/>
      <c r="E174" s="114"/>
      <c r="F174" s="114"/>
      <c r="G174" s="116"/>
    </row>
    <row r="175" spans="1:7" x14ac:dyDescent="0.45">
      <c r="A175" s="113"/>
      <c r="B175" s="114"/>
      <c r="C175" s="114"/>
      <c r="D175" s="115"/>
      <c r="E175" s="114"/>
      <c r="F175" s="114"/>
      <c r="G175" s="116"/>
    </row>
    <row r="176" spans="1:7" x14ac:dyDescent="0.45">
      <c r="A176" s="113"/>
      <c r="B176" s="114"/>
      <c r="C176" s="114"/>
      <c r="D176" s="115"/>
      <c r="E176" s="114"/>
      <c r="F176" s="114"/>
      <c r="G176" s="116"/>
    </row>
    <row r="177" spans="1:7" x14ac:dyDescent="0.45">
      <c r="A177" s="113"/>
      <c r="B177" s="114"/>
      <c r="C177" s="114"/>
      <c r="D177" s="115"/>
      <c r="E177" s="114"/>
      <c r="F177" s="114"/>
      <c r="G177" s="116"/>
    </row>
    <row r="178" spans="1:7" x14ac:dyDescent="0.45">
      <c r="A178" s="113"/>
      <c r="B178" s="114"/>
      <c r="C178" s="114"/>
      <c r="D178" s="115"/>
      <c r="E178" s="114"/>
      <c r="F178" s="114"/>
      <c r="G178" s="116"/>
    </row>
    <row r="179" spans="1:7" x14ac:dyDescent="0.45">
      <c r="A179" s="113"/>
      <c r="B179" s="114"/>
      <c r="C179" s="114"/>
      <c r="D179" s="115"/>
      <c r="E179" s="114"/>
      <c r="F179" s="114"/>
      <c r="G179" s="116"/>
    </row>
    <row r="180" spans="1:7" x14ac:dyDescent="0.45">
      <c r="A180" s="113"/>
      <c r="B180" s="114"/>
      <c r="C180" s="114"/>
      <c r="D180" s="115"/>
      <c r="E180" s="114"/>
      <c r="F180" s="114"/>
      <c r="G180" s="116"/>
    </row>
    <row r="181" spans="1:7" x14ac:dyDescent="0.45">
      <c r="A181" s="113"/>
      <c r="B181" s="114"/>
      <c r="C181" s="114"/>
      <c r="D181" s="115"/>
      <c r="E181" s="114"/>
      <c r="F181" s="114"/>
      <c r="G181" s="116"/>
    </row>
    <row r="182" spans="1:7" x14ac:dyDescent="0.45">
      <c r="A182" s="113"/>
      <c r="B182" s="114"/>
      <c r="C182" s="114"/>
      <c r="D182" s="115"/>
      <c r="E182" s="114"/>
      <c r="F182" s="114"/>
      <c r="G182" s="116"/>
    </row>
    <row r="183" spans="1:7" x14ac:dyDescent="0.45">
      <c r="A183" s="113"/>
      <c r="B183" s="114"/>
      <c r="C183" s="114"/>
      <c r="D183" s="115"/>
      <c r="E183" s="114"/>
      <c r="F183" s="114"/>
      <c r="G183" s="116"/>
    </row>
    <row r="184" spans="1:7" x14ac:dyDescent="0.45">
      <c r="A184" s="113"/>
      <c r="B184" s="114"/>
      <c r="C184" s="114"/>
      <c r="D184" s="115"/>
      <c r="E184" s="114"/>
      <c r="F184" s="114"/>
      <c r="G184" s="116"/>
    </row>
    <row r="185" spans="1:7" x14ac:dyDescent="0.45">
      <c r="A185" s="113"/>
      <c r="B185" s="114"/>
      <c r="C185" s="114"/>
      <c r="D185" s="115"/>
      <c r="E185" s="114"/>
      <c r="F185" s="114"/>
      <c r="G185" s="116"/>
    </row>
    <row r="186" spans="1:7" x14ac:dyDescent="0.45">
      <c r="A186" s="113"/>
      <c r="B186" s="114"/>
      <c r="C186" s="114"/>
      <c r="D186" s="115"/>
      <c r="E186" s="114"/>
      <c r="F186" s="114"/>
      <c r="G186" s="116"/>
    </row>
    <row r="187" spans="1:7" x14ac:dyDescent="0.45">
      <c r="A187" s="113"/>
      <c r="B187" s="114"/>
      <c r="C187" s="114"/>
      <c r="D187" s="115"/>
      <c r="E187" s="114"/>
      <c r="F187" s="114"/>
      <c r="G187" s="116"/>
    </row>
    <row r="188" spans="1:7" x14ac:dyDescent="0.45">
      <c r="A188" s="113"/>
      <c r="B188" s="114"/>
      <c r="C188" s="114"/>
      <c r="D188" s="115"/>
      <c r="E188" s="114"/>
      <c r="F188" s="114"/>
      <c r="G188" s="116"/>
    </row>
    <row r="189" spans="1:7" x14ac:dyDescent="0.45">
      <c r="A189" s="113"/>
      <c r="B189" s="114"/>
      <c r="C189" s="114"/>
      <c r="D189" s="115"/>
      <c r="E189" s="114"/>
      <c r="F189" s="114"/>
      <c r="G189" s="116"/>
    </row>
    <row r="190" spans="1:7" x14ac:dyDescent="0.45">
      <c r="A190" s="113"/>
      <c r="B190" s="114"/>
      <c r="C190" s="114"/>
      <c r="D190" s="115"/>
      <c r="E190" s="114"/>
      <c r="F190" s="114"/>
      <c r="G190" s="116"/>
    </row>
    <row r="191" spans="1:7" x14ac:dyDescent="0.45">
      <c r="A191" s="113"/>
      <c r="B191" s="114"/>
      <c r="C191" s="114"/>
      <c r="D191" s="115"/>
      <c r="E191" s="114"/>
      <c r="F191" s="114"/>
      <c r="G191" s="116"/>
    </row>
    <row r="192" spans="1:7" x14ac:dyDescent="0.45">
      <c r="A192" s="113"/>
      <c r="B192" s="114"/>
      <c r="C192" s="114"/>
      <c r="D192" s="115"/>
      <c r="E192" s="114"/>
      <c r="F192" s="114"/>
      <c r="G192" s="116"/>
    </row>
    <row r="193" spans="1:7" x14ac:dyDescent="0.45">
      <c r="A193" s="113"/>
      <c r="B193" s="114"/>
      <c r="C193" s="114"/>
      <c r="D193" s="115"/>
      <c r="E193" s="114"/>
      <c r="F193" s="114"/>
      <c r="G193" s="116"/>
    </row>
    <row r="194" spans="1:7" x14ac:dyDescent="0.45">
      <c r="A194" s="113"/>
      <c r="B194" s="114"/>
      <c r="C194" s="114"/>
      <c r="D194" s="115"/>
      <c r="E194" s="114"/>
      <c r="F194" s="114"/>
      <c r="G194" s="116"/>
    </row>
    <row r="195" spans="1:7" x14ac:dyDescent="0.45">
      <c r="A195" s="113"/>
      <c r="B195" s="114"/>
      <c r="C195" s="114"/>
      <c r="D195" s="115"/>
      <c r="E195" s="114"/>
      <c r="F195" s="114"/>
      <c r="G195" s="116"/>
    </row>
    <row r="196" spans="1:7" x14ac:dyDescent="0.45">
      <c r="A196" s="113"/>
      <c r="B196" s="114"/>
      <c r="C196" s="114"/>
      <c r="D196" s="115"/>
      <c r="E196" s="114"/>
      <c r="F196" s="114"/>
      <c r="G196" s="116"/>
    </row>
    <row r="197" spans="1:7" x14ac:dyDescent="0.45">
      <c r="A197" s="113"/>
      <c r="B197" s="114"/>
      <c r="C197" s="114"/>
      <c r="D197" s="115"/>
      <c r="E197" s="114"/>
      <c r="F197" s="114"/>
      <c r="G197" s="116"/>
    </row>
    <row r="198" spans="1:7" x14ac:dyDescent="0.45">
      <c r="A198" s="113"/>
      <c r="B198" s="114"/>
      <c r="C198" s="114"/>
      <c r="D198" s="115"/>
      <c r="E198" s="114"/>
      <c r="F198" s="114"/>
      <c r="G198" s="116"/>
    </row>
    <row r="199" spans="1:7" x14ac:dyDescent="0.45">
      <c r="A199" s="113"/>
      <c r="B199" s="114"/>
      <c r="C199" s="114"/>
      <c r="D199" s="115"/>
      <c r="E199" s="114"/>
      <c r="F199" s="114"/>
      <c r="G199" s="116"/>
    </row>
    <row r="200" spans="1:7" x14ac:dyDescent="0.45">
      <c r="A200" s="113"/>
      <c r="B200" s="114"/>
      <c r="C200" s="114"/>
      <c r="D200" s="115"/>
      <c r="E200" s="114"/>
      <c r="F200" s="114"/>
      <c r="G200" s="116"/>
    </row>
    <row r="201" spans="1:7" x14ac:dyDescent="0.45">
      <c r="A201" s="113"/>
      <c r="B201" s="114"/>
      <c r="C201" s="114"/>
      <c r="D201" s="115"/>
      <c r="E201" s="114"/>
      <c r="F201" s="114"/>
      <c r="G201" s="116"/>
    </row>
    <row r="202" spans="1:7" x14ac:dyDescent="0.45">
      <c r="A202" s="113"/>
      <c r="B202" s="114"/>
      <c r="C202" s="114"/>
      <c r="D202" s="115"/>
      <c r="E202" s="114"/>
      <c r="F202" s="114"/>
      <c r="G202" s="116"/>
    </row>
    <row r="203" spans="1:7" x14ac:dyDescent="0.45">
      <c r="A203" s="113"/>
      <c r="B203" s="114"/>
      <c r="C203" s="114"/>
      <c r="D203" s="115"/>
      <c r="E203" s="114"/>
      <c r="F203" s="114"/>
      <c r="G203" s="116"/>
    </row>
    <row r="204" spans="1:7" x14ac:dyDescent="0.45">
      <c r="A204" s="113"/>
      <c r="B204" s="114"/>
      <c r="C204" s="114"/>
      <c r="D204" s="115"/>
      <c r="E204" s="114"/>
      <c r="F204" s="114"/>
      <c r="G204" s="116"/>
    </row>
    <row r="205" spans="1:7" x14ac:dyDescent="0.45">
      <c r="A205" s="113"/>
      <c r="B205" s="114"/>
      <c r="C205" s="114"/>
      <c r="D205" s="115"/>
      <c r="E205" s="114"/>
      <c r="F205" s="114"/>
      <c r="G205" s="116"/>
    </row>
    <row r="206" spans="1:7" x14ac:dyDescent="0.45">
      <c r="A206" s="113"/>
      <c r="B206" s="114"/>
      <c r="C206" s="114"/>
      <c r="D206" s="115"/>
      <c r="E206" s="114"/>
      <c r="F206" s="114"/>
      <c r="G206" s="116"/>
    </row>
    <row r="207" spans="1:7" x14ac:dyDescent="0.45">
      <c r="A207" s="113"/>
      <c r="B207" s="114"/>
      <c r="C207" s="114"/>
      <c r="D207" s="115"/>
      <c r="E207" s="114"/>
      <c r="F207" s="114"/>
      <c r="G207" s="116"/>
    </row>
    <row r="208" spans="1:7" x14ac:dyDescent="0.45">
      <c r="A208" s="113"/>
      <c r="B208" s="114"/>
      <c r="C208" s="114"/>
      <c r="D208" s="115"/>
      <c r="E208" s="114"/>
      <c r="F208" s="114"/>
      <c r="G208" s="116"/>
    </row>
    <row r="209" spans="1:7" x14ac:dyDescent="0.45">
      <c r="A209" s="113"/>
      <c r="B209" s="114"/>
      <c r="C209" s="114"/>
      <c r="D209" s="115"/>
      <c r="E209" s="114"/>
      <c r="F209" s="114"/>
      <c r="G209" s="116"/>
    </row>
    <row r="210" spans="1:7" x14ac:dyDescent="0.45">
      <c r="A210" s="113"/>
      <c r="B210" s="114"/>
      <c r="C210" s="114"/>
      <c r="D210" s="115"/>
      <c r="E210" s="114"/>
      <c r="F210" s="114"/>
      <c r="G210" s="116"/>
    </row>
    <row r="211" spans="1:7" x14ac:dyDescent="0.45">
      <c r="A211" s="113"/>
      <c r="B211" s="114"/>
      <c r="C211" s="114"/>
      <c r="D211" s="115"/>
      <c r="E211" s="114"/>
      <c r="F211" s="114"/>
      <c r="G211" s="116"/>
    </row>
    <row r="212" spans="1:7" x14ac:dyDescent="0.45">
      <c r="A212" s="113"/>
      <c r="B212" s="114"/>
      <c r="C212" s="114"/>
      <c r="D212" s="115"/>
      <c r="E212" s="114"/>
      <c r="F212" s="114"/>
      <c r="G212" s="116"/>
    </row>
    <row r="213" spans="1:7" x14ac:dyDescent="0.45">
      <c r="A213" s="113"/>
      <c r="B213" s="114"/>
      <c r="C213" s="114"/>
      <c r="D213" s="115"/>
      <c r="E213" s="114"/>
      <c r="F213" s="114"/>
      <c r="G213" s="116"/>
    </row>
    <row r="214" spans="1:7" x14ac:dyDescent="0.45">
      <c r="A214" s="113"/>
      <c r="B214" s="114"/>
      <c r="C214" s="114"/>
      <c r="D214" s="115"/>
      <c r="E214" s="114"/>
      <c r="F214" s="114"/>
      <c r="G214" s="116"/>
    </row>
    <row r="215" spans="1:7" x14ac:dyDescent="0.45">
      <c r="A215" s="113"/>
      <c r="B215" s="114"/>
      <c r="C215" s="114"/>
      <c r="D215" s="115"/>
      <c r="E215" s="114"/>
      <c r="F215" s="114"/>
      <c r="G215" s="116"/>
    </row>
    <row r="216" spans="1:7" x14ac:dyDescent="0.45">
      <c r="A216" s="113"/>
      <c r="B216" s="114"/>
      <c r="C216" s="114"/>
      <c r="D216" s="115"/>
      <c r="E216" s="114"/>
      <c r="F216" s="114"/>
      <c r="G216" s="116"/>
    </row>
    <row r="217" spans="1:7" x14ac:dyDescent="0.45">
      <c r="A217" s="113"/>
      <c r="B217" s="114"/>
      <c r="C217" s="114"/>
      <c r="D217" s="115"/>
      <c r="E217" s="114"/>
      <c r="F217" s="114"/>
      <c r="G217" s="116"/>
    </row>
    <row r="218" spans="1:7" x14ac:dyDescent="0.45">
      <c r="A218" s="113"/>
      <c r="B218" s="114"/>
      <c r="C218" s="114"/>
      <c r="D218" s="115"/>
      <c r="E218" s="114"/>
      <c r="F218" s="114"/>
      <c r="G218" s="116"/>
    </row>
    <row r="219" spans="1:7" x14ac:dyDescent="0.45">
      <c r="A219" s="113"/>
      <c r="B219" s="114"/>
      <c r="C219" s="114"/>
      <c r="D219" s="115"/>
      <c r="E219" s="114"/>
      <c r="F219" s="114"/>
      <c r="G219" s="116"/>
    </row>
    <row r="220" spans="1:7" x14ac:dyDescent="0.45">
      <c r="A220" s="113"/>
      <c r="B220" s="114"/>
      <c r="C220" s="114"/>
      <c r="D220" s="115"/>
      <c r="E220" s="114"/>
      <c r="F220" s="114"/>
      <c r="G220" s="116"/>
    </row>
    <row r="221" spans="1:7" x14ac:dyDescent="0.45">
      <c r="A221" s="113"/>
      <c r="B221" s="114"/>
      <c r="C221" s="114"/>
      <c r="D221" s="115"/>
      <c r="E221" s="114"/>
      <c r="F221" s="114"/>
      <c r="G221" s="116"/>
    </row>
    <row r="222" spans="1:7" x14ac:dyDescent="0.45">
      <c r="A222" s="113"/>
      <c r="B222" s="114"/>
      <c r="C222" s="114"/>
      <c r="D222" s="115"/>
      <c r="E222" s="114"/>
      <c r="F222" s="114"/>
      <c r="G222" s="116"/>
    </row>
    <row r="223" spans="1:7" x14ac:dyDescent="0.45">
      <c r="A223" s="113"/>
      <c r="B223" s="114"/>
      <c r="C223" s="114"/>
      <c r="D223" s="115"/>
      <c r="E223" s="114"/>
      <c r="F223" s="114"/>
      <c r="G223" s="116"/>
    </row>
    <row r="224" spans="1:7" x14ac:dyDescent="0.45">
      <c r="A224" s="113"/>
      <c r="B224" s="114"/>
      <c r="C224" s="114"/>
      <c r="D224" s="115"/>
      <c r="E224" s="114"/>
      <c r="F224" s="114"/>
      <c r="G224" s="116"/>
    </row>
    <row r="225" spans="1:7" x14ac:dyDescent="0.45">
      <c r="A225" s="113"/>
      <c r="B225" s="114"/>
      <c r="C225" s="114"/>
      <c r="D225" s="115"/>
      <c r="E225" s="114"/>
      <c r="F225" s="114"/>
      <c r="G225" s="116"/>
    </row>
    <row r="226" spans="1:7" x14ac:dyDescent="0.45">
      <c r="A226" s="113"/>
      <c r="B226" s="114"/>
      <c r="C226" s="114"/>
      <c r="D226" s="115"/>
      <c r="E226" s="114"/>
      <c r="F226" s="114"/>
      <c r="G226" s="116"/>
    </row>
    <row r="227" spans="1:7" x14ac:dyDescent="0.45">
      <c r="A227" s="113"/>
      <c r="B227" s="114"/>
      <c r="C227" s="114"/>
      <c r="D227" s="115"/>
      <c r="E227" s="114"/>
      <c r="F227" s="114"/>
      <c r="G227" s="116"/>
    </row>
    <row r="228" spans="1:7" x14ac:dyDescent="0.45">
      <c r="A228" s="113"/>
      <c r="B228" s="114"/>
      <c r="C228" s="114"/>
      <c r="D228" s="115"/>
      <c r="E228" s="114"/>
      <c r="F228" s="114"/>
      <c r="G228" s="116"/>
    </row>
    <row r="229" spans="1:7" x14ac:dyDescent="0.45">
      <c r="A229" s="113"/>
      <c r="B229" s="114"/>
      <c r="C229" s="114"/>
      <c r="D229" s="115"/>
      <c r="E229" s="114"/>
      <c r="F229" s="114"/>
      <c r="G229" s="116"/>
    </row>
    <row r="230" spans="1:7" x14ac:dyDescent="0.45">
      <c r="A230" s="113"/>
      <c r="B230" s="114"/>
      <c r="C230" s="114"/>
      <c r="D230" s="115"/>
      <c r="E230" s="114"/>
      <c r="F230" s="114"/>
      <c r="G230" s="116"/>
    </row>
    <row r="231" spans="1:7" x14ac:dyDescent="0.45">
      <c r="A231" s="113"/>
      <c r="B231" s="114"/>
      <c r="C231" s="114"/>
      <c r="D231" s="115"/>
      <c r="E231" s="114"/>
      <c r="F231" s="114"/>
      <c r="G231" s="116"/>
    </row>
    <row r="232" spans="1:7" x14ac:dyDescent="0.45">
      <c r="A232" s="113"/>
      <c r="B232" s="114"/>
      <c r="C232" s="114"/>
      <c r="D232" s="115"/>
      <c r="E232" s="114"/>
      <c r="F232" s="114"/>
      <c r="G232" s="116"/>
    </row>
    <row r="233" spans="1:7" x14ac:dyDescent="0.45">
      <c r="A233" s="113"/>
      <c r="B233" s="114"/>
      <c r="C233" s="114"/>
      <c r="D233" s="115"/>
      <c r="E233" s="114"/>
      <c r="F233" s="114"/>
      <c r="G233" s="116"/>
    </row>
    <row r="234" spans="1:7" x14ac:dyDescent="0.45">
      <c r="A234" s="113"/>
      <c r="B234" s="114"/>
      <c r="C234" s="114"/>
      <c r="D234" s="115"/>
      <c r="E234" s="114"/>
      <c r="F234" s="114"/>
      <c r="G234" s="116"/>
    </row>
    <row r="235" spans="1:7" x14ac:dyDescent="0.45">
      <c r="A235" s="113"/>
      <c r="B235" s="114"/>
      <c r="C235" s="114"/>
      <c r="D235" s="115"/>
      <c r="E235" s="114"/>
      <c r="F235" s="114"/>
      <c r="G235" s="116"/>
    </row>
    <row r="236" spans="1:7" x14ac:dyDescent="0.45">
      <c r="A236" s="113"/>
      <c r="B236" s="114"/>
      <c r="C236" s="114"/>
      <c r="D236" s="115"/>
      <c r="E236" s="114"/>
      <c r="F236" s="114"/>
      <c r="G236" s="116"/>
    </row>
    <row r="237" spans="1:7" x14ac:dyDescent="0.45">
      <c r="A237" s="113"/>
      <c r="B237" s="114"/>
      <c r="C237" s="114"/>
      <c r="D237" s="115"/>
      <c r="E237" s="114"/>
      <c r="F237" s="114"/>
      <c r="G237" s="116"/>
    </row>
    <row r="238" spans="1:7" x14ac:dyDescent="0.45">
      <c r="A238" s="113"/>
      <c r="B238" s="114"/>
      <c r="C238" s="114"/>
      <c r="D238" s="115"/>
      <c r="E238" s="114"/>
      <c r="F238" s="114"/>
      <c r="G238" s="116"/>
    </row>
    <row r="239" spans="1:7" x14ac:dyDescent="0.45">
      <c r="A239" s="113"/>
      <c r="B239" s="114"/>
      <c r="C239" s="114"/>
      <c r="D239" s="115"/>
      <c r="E239" s="114"/>
      <c r="F239" s="114"/>
      <c r="G239" s="116"/>
    </row>
    <row r="240" spans="1:7" x14ac:dyDescent="0.45">
      <c r="A240" s="113"/>
      <c r="B240" s="114"/>
      <c r="C240" s="114"/>
      <c r="D240" s="115"/>
      <c r="E240" s="114"/>
      <c r="F240" s="114"/>
      <c r="G240" s="116"/>
    </row>
    <row r="241" spans="1:7" x14ac:dyDescent="0.45">
      <c r="A241" s="113"/>
      <c r="B241" s="114"/>
      <c r="C241" s="114"/>
      <c r="D241" s="115"/>
      <c r="E241" s="114"/>
      <c r="F241" s="114"/>
      <c r="G241" s="116"/>
    </row>
    <row r="242" spans="1:7" x14ac:dyDescent="0.45">
      <c r="A242" s="113"/>
      <c r="B242" s="114"/>
      <c r="C242" s="114"/>
      <c r="D242" s="115"/>
      <c r="E242" s="114"/>
      <c r="F242" s="114"/>
      <c r="G242" s="116"/>
    </row>
    <row r="243" spans="1:7" x14ac:dyDescent="0.45">
      <c r="A243" s="113"/>
      <c r="B243" s="114"/>
      <c r="C243" s="114"/>
      <c r="D243" s="115"/>
      <c r="E243" s="114"/>
      <c r="F243" s="114"/>
      <c r="G243" s="116"/>
    </row>
    <row r="244" spans="1:7" x14ac:dyDescent="0.45">
      <c r="A244" s="113"/>
      <c r="B244" s="114"/>
      <c r="C244" s="114"/>
      <c r="D244" s="115"/>
      <c r="E244" s="114"/>
      <c r="F244" s="114"/>
      <c r="G244" s="116"/>
    </row>
    <row r="245" spans="1:7" x14ac:dyDescent="0.45">
      <c r="A245" s="113"/>
      <c r="B245" s="114"/>
      <c r="C245" s="114"/>
      <c r="D245" s="115"/>
      <c r="E245" s="114"/>
      <c r="F245" s="114"/>
      <c r="G245" s="116"/>
    </row>
    <row r="246" spans="1:7" x14ac:dyDescent="0.45">
      <c r="A246" s="113"/>
      <c r="B246" s="114"/>
      <c r="C246" s="114"/>
      <c r="D246" s="115"/>
      <c r="E246" s="114"/>
      <c r="F246" s="114"/>
      <c r="G246" s="116"/>
    </row>
    <row r="247" spans="1:7" x14ac:dyDescent="0.45">
      <c r="A247" s="113"/>
      <c r="B247" s="114"/>
      <c r="C247" s="114"/>
      <c r="D247" s="115"/>
      <c r="E247" s="114"/>
      <c r="F247" s="114"/>
      <c r="G247" s="116"/>
    </row>
    <row r="248" spans="1:7" x14ac:dyDescent="0.45">
      <c r="A248" s="113"/>
      <c r="B248" s="114"/>
      <c r="C248" s="114"/>
      <c r="D248" s="115"/>
      <c r="E248" s="114"/>
      <c r="F248" s="114"/>
      <c r="G248" s="116"/>
    </row>
    <row r="249" spans="1:7" x14ac:dyDescent="0.45">
      <c r="A249" s="113"/>
      <c r="B249" s="114"/>
      <c r="C249" s="114"/>
      <c r="D249" s="115"/>
      <c r="E249" s="114"/>
      <c r="F249" s="114"/>
      <c r="G249" s="116"/>
    </row>
    <row r="250" spans="1:7" x14ac:dyDescent="0.45">
      <c r="A250" s="113"/>
      <c r="B250" s="114"/>
      <c r="C250" s="114"/>
      <c r="D250" s="115"/>
      <c r="E250" s="114"/>
      <c r="F250" s="114"/>
      <c r="G250" s="116"/>
    </row>
    <row r="251" spans="1:7" x14ac:dyDescent="0.45">
      <c r="A251" s="113"/>
      <c r="B251" s="114"/>
      <c r="C251" s="114"/>
      <c r="D251" s="115"/>
      <c r="E251" s="114"/>
      <c r="F251" s="114"/>
      <c r="G251" s="116"/>
    </row>
    <row r="252" spans="1:7" x14ac:dyDescent="0.45">
      <c r="A252" s="113"/>
      <c r="B252" s="114"/>
      <c r="C252" s="114"/>
      <c r="D252" s="115"/>
      <c r="E252" s="114"/>
      <c r="F252" s="114"/>
      <c r="G252" s="116"/>
    </row>
    <row r="253" spans="1:7" x14ac:dyDescent="0.45">
      <c r="A253" s="113"/>
      <c r="B253" s="114"/>
      <c r="C253" s="114"/>
      <c r="D253" s="115"/>
      <c r="E253" s="114"/>
      <c r="F253" s="114"/>
      <c r="G253" s="116"/>
    </row>
    <row r="254" spans="1:7" x14ac:dyDescent="0.45">
      <c r="A254" s="113"/>
      <c r="B254" s="114"/>
      <c r="C254" s="114"/>
      <c r="D254" s="115"/>
      <c r="E254" s="114"/>
      <c r="F254" s="114"/>
      <c r="G254" s="116"/>
    </row>
    <row r="255" spans="1:7" x14ac:dyDescent="0.45">
      <c r="A255" s="113"/>
      <c r="B255" s="114"/>
      <c r="C255" s="114"/>
      <c r="D255" s="115"/>
      <c r="E255" s="114"/>
      <c r="F255" s="114"/>
      <c r="G255" s="116"/>
    </row>
    <row r="256" spans="1:7" x14ac:dyDescent="0.45">
      <c r="A256" s="113"/>
      <c r="B256" s="114"/>
      <c r="C256" s="114"/>
      <c r="D256" s="115"/>
      <c r="E256" s="114"/>
      <c r="F256" s="114"/>
      <c r="G256" s="116"/>
    </row>
    <row r="257" spans="1:7" x14ac:dyDescent="0.45">
      <c r="A257" s="113"/>
      <c r="B257" s="114"/>
      <c r="C257" s="114"/>
      <c r="D257" s="115"/>
      <c r="E257" s="114"/>
      <c r="F257" s="114"/>
      <c r="G257" s="116"/>
    </row>
    <row r="258" spans="1:7" x14ac:dyDescent="0.45">
      <c r="A258" s="113"/>
      <c r="B258" s="114"/>
      <c r="C258" s="114"/>
      <c r="D258" s="115"/>
      <c r="E258" s="114"/>
      <c r="F258" s="114"/>
      <c r="G258" s="116"/>
    </row>
    <row r="259" spans="1:7" x14ac:dyDescent="0.45">
      <c r="A259" s="113"/>
      <c r="B259" s="114"/>
      <c r="C259" s="114"/>
      <c r="D259" s="115"/>
      <c r="E259" s="114"/>
      <c r="F259" s="114"/>
      <c r="G259" s="116"/>
    </row>
    <row r="260" spans="1:7" x14ac:dyDescent="0.45">
      <c r="A260" s="113"/>
      <c r="B260" s="114"/>
      <c r="C260" s="114"/>
      <c r="D260" s="115"/>
      <c r="E260" s="114"/>
      <c r="F260" s="114"/>
      <c r="G260" s="116"/>
    </row>
    <row r="261" spans="1:7" x14ac:dyDescent="0.45">
      <c r="A261" s="113"/>
      <c r="B261" s="114"/>
      <c r="C261" s="114"/>
      <c r="D261" s="115"/>
      <c r="E261" s="114"/>
      <c r="F261" s="114"/>
      <c r="G261" s="116"/>
    </row>
    <row r="262" spans="1:7" x14ac:dyDescent="0.45">
      <c r="A262" s="113"/>
      <c r="B262" s="114"/>
      <c r="C262" s="114"/>
      <c r="D262" s="115"/>
      <c r="E262" s="114"/>
      <c r="F262" s="114"/>
      <c r="G262" s="116"/>
    </row>
    <row r="263" spans="1:7" x14ac:dyDescent="0.45">
      <c r="A263" s="113"/>
      <c r="B263" s="114"/>
      <c r="C263" s="114"/>
      <c r="D263" s="115"/>
      <c r="E263" s="114"/>
      <c r="F263" s="114"/>
      <c r="G263" s="116"/>
    </row>
    <row r="264" spans="1:7" x14ac:dyDescent="0.45">
      <c r="A264" s="113"/>
      <c r="B264" s="114"/>
      <c r="C264" s="114"/>
      <c r="D264" s="115"/>
      <c r="E264" s="114"/>
      <c r="F264" s="114"/>
      <c r="G264" s="116"/>
    </row>
    <row r="265" spans="1:7" x14ac:dyDescent="0.45">
      <c r="A265" s="113"/>
      <c r="B265" s="114"/>
      <c r="C265" s="114"/>
      <c r="D265" s="115"/>
      <c r="E265" s="114"/>
      <c r="F265" s="114"/>
      <c r="G265" s="116"/>
    </row>
    <row r="266" spans="1:7" x14ac:dyDescent="0.45">
      <c r="A266" s="113"/>
      <c r="B266" s="114"/>
      <c r="C266" s="114"/>
      <c r="D266" s="115"/>
      <c r="E266" s="114"/>
      <c r="F266" s="114"/>
      <c r="G266" s="116"/>
    </row>
    <row r="267" spans="1:7" x14ac:dyDescent="0.45">
      <c r="A267" s="113"/>
      <c r="B267" s="114"/>
      <c r="C267" s="114"/>
      <c r="D267" s="115"/>
      <c r="E267" s="114"/>
      <c r="F267" s="114"/>
      <c r="G267" s="116"/>
    </row>
    <row r="268" spans="1:7" x14ac:dyDescent="0.45">
      <c r="A268" s="113"/>
      <c r="B268" s="114"/>
      <c r="C268" s="114"/>
      <c r="D268" s="115"/>
      <c r="E268" s="114"/>
      <c r="F268" s="114"/>
      <c r="G268" s="116"/>
    </row>
    <row r="269" spans="1:7" x14ac:dyDescent="0.45">
      <c r="A269" s="113"/>
      <c r="B269" s="114"/>
      <c r="C269" s="114"/>
      <c r="D269" s="115"/>
      <c r="E269" s="114"/>
      <c r="F269" s="114"/>
      <c r="G269" s="116"/>
    </row>
    <row r="270" spans="1:7" x14ac:dyDescent="0.45">
      <c r="A270" s="113"/>
      <c r="B270" s="114"/>
      <c r="C270" s="114"/>
      <c r="D270" s="115"/>
      <c r="E270" s="114"/>
      <c r="F270" s="114"/>
      <c r="G270" s="116"/>
    </row>
    <row r="271" spans="1:7" x14ac:dyDescent="0.45">
      <c r="A271" s="113"/>
      <c r="B271" s="114"/>
      <c r="C271" s="114"/>
      <c r="D271" s="115"/>
      <c r="E271" s="114"/>
      <c r="F271" s="114"/>
      <c r="G271" s="116"/>
    </row>
    <row r="272" spans="1:7" x14ac:dyDescent="0.45">
      <c r="A272" s="113"/>
      <c r="B272" s="114"/>
      <c r="C272" s="114"/>
      <c r="D272" s="115"/>
      <c r="E272" s="114"/>
      <c r="F272" s="114"/>
      <c r="G272" s="116"/>
    </row>
    <row r="273" spans="1:7" x14ac:dyDescent="0.45">
      <c r="A273" s="113"/>
      <c r="B273" s="114"/>
      <c r="C273" s="114"/>
      <c r="D273" s="115"/>
      <c r="E273" s="114"/>
      <c r="F273" s="114"/>
      <c r="G273" s="116"/>
    </row>
    <row r="274" spans="1:7" x14ac:dyDescent="0.45">
      <c r="A274" s="113"/>
      <c r="B274" s="114"/>
      <c r="C274" s="114"/>
      <c r="D274" s="115"/>
      <c r="E274" s="114"/>
      <c r="F274" s="114"/>
      <c r="G274" s="116"/>
    </row>
    <row r="275" spans="1:7" x14ac:dyDescent="0.45">
      <c r="A275" s="113"/>
      <c r="B275" s="114"/>
      <c r="C275" s="114"/>
      <c r="D275" s="115"/>
      <c r="E275" s="114"/>
      <c r="F275" s="114"/>
      <c r="G275" s="116"/>
    </row>
    <row r="276" spans="1:7" x14ac:dyDescent="0.45">
      <c r="A276" s="113"/>
      <c r="B276" s="114"/>
      <c r="C276" s="114"/>
      <c r="D276" s="115"/>
      <c r="E276" s="114"/>
      <c r="F276" s="114"/>
      <c r="G276" s="116"/>
    </row>
    <row r="277" spans="1:7" x14ac:dyDescent="0.45">
      <c r="A277" s="113"/>
      <c r="B277" s="114"/>
      <c r="C277" s="114"/>
      <c r="D277" s="115"/>
      <c r="E277" s="114"/>
      <c r="F277" s="114"/>
      <c r="G277" s="116"/>
    </row>
    <row r="278" spans="1:7" x14ac:dyDescent="0.45">
      <c r="A278" s="113"/>
      <c r="B278" s="114"/>
      <c r="C278" s="114"/>
      <c r="D278" s="115"/>
      <c r="E278" s="114"/>
      <c r="F278" s="114"/>
      <c r="G278" s="116"/>
    </row>
    <row r="279" spans="1:7" x14ac:dyDescent="0.45">
      <c r="A279" s="113"/>
      <c r="B279" s="114"/>
      <c r="C279" s="114"/>
      <c r="D279" s="115"/>
      <c r="E279" s="114"/>
      <c r="F279" s="114"/>
      <c r="G279" s="116"/>
    </row>
    <row r="280" spans="1:7" x14ac:dyDescent="0.45">
      <c r="A280" s="113"/>
      <c r="B280" s="114"/>
      <c r="C280" s="114"/>
      <c r="D280" s="115"/>
      <c r="E280" s="114"/>
      <c r="F280" s="114"/>
      <c r="G280" s="116"/>
    </row>
    <row r="281" spans="1:7" x14ac:dyDescent="0.45">
      <c r="A281" s="113"/>
      <c r="B281" s="114"/>
      <c r="C281" s="114"/>
      <c r="D281" s="115"/>
      <c r="E281" s="114"/>
      <c r="F281" s="114"/>
      <c r="G281" s="116"/>
    </row>
    <row r="282" spans="1:7" x14ac:dyDescent="0.45">
      <c r="A282" s="113"/>
      <c r="B282" s="114"/>
      <c r="C282" s="114"/>
      <c r="D282" s="115"/>
      <c r="E282" s="114"/>
      <c r="F282" s="114"/>
      <c r="G282" s="116"/>
    </row>
    <row r="283" spans="1:7" x14ac:dyDescent="0.45">
      <c r="A283" s="113"/>
      <c r="B283" s="114"/>
      <c r="C283" s="114"/>
      <c r="D283" s="115"/>
      <c r="E283" s="114"/>
      <c r="F283" s="114"/>
      <c r="G283" s="116"/>
    </row>
    <row r="284" spans="1:7" x14ac:dyDescent="0.45">
      <c r="A284" s="113"/>
      <c r="B284" s="114"/>
      <c r="C284" s="114"/>
      <c r="D284" s="115"/>
      <c r="E284" s="114"/>
      <c r="F284" s="114"/>
      <c r="G284" s="116"/>
    </row>
    <row r="285" spans="1:7" x14ac:dyDescent="0.45">
      <c r="A285" s="113"/>
      <c r="B285" s="114"/>
      <c r="C285" s="114"/>
      <c r="D285" s="115"/>
      <c r="E285" s="114"/>
      <c r="F285" s="114"/>
      <c r="G285" s="116"/>
    </row>
    <row r="286" spans="1:7" x14ac:dyDescent="0.45">
      <c r="A286" s="113"/>
      <c r="B286" s="114"/>
      <c r="C286" s="114"/>
      <c r="D286" s="115"/>
      <c r="E286" s="114"/>
      <c r="F286" s="114"/>
      <c r="G286" s="116"/>
    </row>
    <row r="287" spans="1:7" x14ac:dyDescent="0.45">
      <c r="A287" s="113"/>
      <c r="B287" s="114"/>
      <c r="C287" s="114"/>
      <c r="D287" s="115"/>
      <c r="E287" s="114"/>
      <c r="F287" s="114"/>
      <c r="G287" s="116"/>
    </row>
    <row r="288" spans="1:7" x14ac:dyDescent="0.45">
      <c r="A288" s="113"/>
      <c r="B288" s="114"/>
      <c r="C288" s="114"/>
      <c r="D288" s="115"/>
      <c r="E288" s="114"/>
      <c r="F288" s="114"/>
      <c r="G288" s="116"/>
    </row>
    <row r="289" spans="1:7" x14ac:dyDescent="0.45">
      <c r="A289" s="113"/>
      <c r="B289" s="114"/>
      <c r="C289" s="114"/>
      <c r="D289" s="115"/>
      <c r="E289" s="114"/>
      <c r="F289" s="114"/>
      <c r="G289" s="116"/>
    </row>
    <row r="290" spans="1:7" x14ac:dyDescent="0.45">
      <c r="A290" s="113"/>
      <c r="B290" s="114"/>
      <c r="C290" s="114"/>
      <c r="D290" s="115"/>
      <c r="E290" s="114"/>
      <c r="F290" s="114"/>
      <c r="G290" s="116"/>
    </row>
    <row r="291" spans="1:7" x14ac:dyDescent="0.45">
      <c r="A291" s="113"/>
      <c r="B291" s="114"/>
      <c r="C291" s="114"/>
      <c r="D291" s="115"/>
      <c r="E291" s="114"/>
      <c r="F291" s="114"/>
      <c r="G291" s="116"/>
    </row>
    <row r="292" spans="1:7" x14ac:dyDescent="0.45">
      <c r="A292" s="113"/>
      <c r="B292" s="114"/>
      <c r="C292" s="114"/>
      <c r="D292" s="115"/>
      <c r="E292" s="114"/>
      <c r="F292" s="114"/>
      <c r="G292" s="116"/>
    </row>
    <row r="293" spans="1:7" x14ac:dyDescent="0.45">
      <c r="A293" s="113"/>
      <c r="B293" s="114"/>
      <c r="C293" s="114"/>
      <c r="D293" s="115"/>
      <c r="E293" s="114"/>
      <c r="F293" s="114"/>
      <c r="G293" s="116"/>
    </row>
    <row r="294" spans="1:7" x14ac:dyDescent="0.45">
      <c r="A294" s="113"/>
      <c r="B294" s="114"/>
      <c r="C294" s="114"/>
      <c r="D294" s="115"/>
      <c r="E294" s="114"/>
      <c r="F294" s="114"/>
      <c r="G294" s="116"/>
    </row>
    <row r="295" spans="1:7" x14ac:dyDescent="0.45">
      <c r="A295" s="113"/>
      <c r="B295" s="114"/>
      <c r="C295" s="114"/>
      <c r="D295" s="115"/>
      <c r="E295" s="114"/>
      <c r="F295" s="114"/>
      <c r="G295" s="116"/>
    </row>
    <row r="296" spans="1:7" x14ac:dyDescent="0.45">
      <c r="A296" s="113"/>
      <c r="B296" s="114"/>
      <c r="C296" s="114"/>
      <c r="D296" s="115"/>
      <c r="E296" s="114"/>
      <c r="F296" s="114"/>
      <c r="G296" s="116"/>
    </row>
    <row r="297" spans="1:7" x14ac:dyDescent="0.45">
      <c r="A297" s="113"/>
      <c r="B297" s="114"/>
      <c r="C297" s="114"/>
      <c r="D297" s="115"/>
      <c r="E297" s="114"/>
      <c r="F297" s="114"/>
      <c r="G297" s="116"/>
    </row>
    <row r="298" spans="1:7" x14ac:dyDescent="0.45">
      <c r="A298" s="113"/>
      <c r="B298" s="114"/>
      <c r="C298" s="114"/>
      <c r="D298" s="115"/>
      <c r="E298" s="114"/>
      <c r="F298" s="114"/>
      <c r="G298" s="116"/>
    </row>
    <row r="299" spans="1:7" x14ac:dyDescent="0.45">
      <c r="A299" s="113"/>
      <c r="B299" s="114"/>
      <c r="C299" s="114"/>
      <c r="D299" s="115"/>
      <c r="E299" s="114"/>
      <c r="F299" s="114"/>
      <c r="G299" s="116"/>
    </row>
    <row r="300" spans="1:7" x14ac:dyDescent="0.45">
      <c r="A300" s="113"/>
      <c r="B300" s="114"/>
      <c r="C300" s="114"/>
      <c r="D300" s="115"/>
      <c r="E300" s="114"/>
      <c r="F300" s="114"/>
      <c r="G300" s="116"/>
    </row>
    <row r="301" spans="1:7" x14ac:dyDescent="0.45">
      <c r="A301" s="113"/>
      <c r="B301" s="114"/>
      <c r="C301" s="114"/>
      <c r="D301" s="115"/>
      <c r="E301" s="114"/>
      <c r="F301" s="114"/>
      <c r="G301" s="116"/>
    </row>
    <row r="302" spans="1:7" x14ac:dyDescent="0.45">
      <c r="A302" s="113"/>
      <c r="B302" s="114"/>
      <c r="C302" s="114"/>
      <c r="D302" s="115"/>
      <c r="E302" s="114"/>
      <c r="F302" s="114"/>
      <c r="G302" s="116"/>
    </row>
    <row r="303" spans="1:7" x14ac:dyDescent="0.45">
      <c r="A303" s="113"/>
      <c r="B303" s="114"/>
      <c r="C303" s="114"/>
      <c r="D303" s="115"/>
      <c r="E303" s="114"/>
      <c r="F303" s="114"/>
      <c r="G303" s="116"/>
    </row>
    <row r="304" spans="1:7" x14ac:dyDescent="0.45">
      <c r="A304" s="113"/>
      <c r="B304" s="114"/>
      <c r="C304" s="114"/>
      <c r="D304" s="115"/>
      <c r="E304" s="114"/>
      <c r="F304" s="114"/>
      <c r="G304" s="116"/>
    </row>
    <row r="305" spans="1:7" x14ac:dyDescent="0.45">
      <c r="A305" s="113"/>
      <c r="B305" s="114"/>
      <c r="C305" s="114"/>
      <c r="D305" s="115"/>
      <c r="E305" s="114"/>
      <c r="F305" s="114"/>
      <c r="G305" s="116"/>
    </row>
    <row r="306" spans="1:7" x14ac:dyDescent="0.45">
      <c r="A306" s="113"/>
      <c r="B306" s="114"/>
      <c r="C306" s="114"/>
      <c r="D306" s="115"/>
      <c r="E306" s="114"/>
      <c r="F306" s="114"/>
      <c r="G306" s="116"/>
    </row>
    <row r="307" spans="1:7" x14ac:dyDescent="0.45">
      <c r="A307" s="113"/>
      <c r="B307" s="114"/>
      <c r="C307" s="114"/>
      <c r="D307" s="115"/>
      <c r="E307" s="114"/>
      <c r="F307" s="114"/>
      <c r="G307" s="116"/>
    </row>
    <row r="308" spans="1:7" x14ac:dyDescent="0.45">
      <c r="A308" s="113"/>
      <c r="B308" s="114"/>
      <c r="C308" s="114"/>
      <c r="D308" s="115"/>
      <c r="E308" s="114"/>
      <c r="F308" s="114"/>
      <c r="G308" s="116"/>
    </row>
    <row r="309" spans="1:7" x14ac:dyDescent="0.45">
      <c r="A309" s="113"/>
      <c r="B309" s="114"/>
      <c r="C309" s="114"/>
      <c r="D309" s="115"/>
      <c r="E309" s="114"/>
      <c r="F309" s="114"/>
      <c r="G309" s="116"/>
    </row>
    <row r="310" spans="1:7" x14ac:dyDescent="0.45">
      <c r="A310" s="113"/>
      <c r="B310" s="114"/>
      <c r="C310" s="114"/>
      <c r="D310" s="115"/>
      <c r="E310" s="114"/>
      <c r="F310" s="114"/>
      <c r="G310" s="116"/>
    </row>
    <row r="311" spans="1:7" x14ac:dyDescent="0.45">
      <c r="A311" s="113"/>
      <c r="B311" s="114"/>
      <c r="C311" s="114"/>
      <c r="D311" s="115"/>
      <c r="E311" s="114"/>
      <c r="F311" s="114"/>
      <c r="G311" s="116"/>
    </row>
    <row r="312" spans="1:7" x14ac:dyDescent="0.45">
      <c r="A312" s="113"/>
      <c r="B312" s="114"/>
      <c r="C312" s="114"/>
      <c r="D312" s="115"/>
      <c r="E312" s="114"/>
      <c r="F312" s="114"/>
      <c r="G312" s="116"/>
    </row>
    <row r="313" spans="1:7" x14ac:dyDescent="0.45">
      <c r="A313" s="113"/>
      <c r="B313" s="114"/>
      <c r="C313" s="114"/>
      <c r="D313" s="115"/>
      <c r="E313" s="114"/>
      <c r="F313" s="114"/>
      <c r="G313" s="116"/>
    </row>
    <row r="314" spans="1:7" x14ac:dyDescent="0.45">
      <c r="A314" s="113"/>
      <c r="B314" s="114"/>
      <c r="C314" s="114"/>
      <c r="D314" s="115"/>
      <c r="E314" s="114"/>
      <c r="F314" s="114"/>
      <c r="G314" s="116"/>
    </row>
    <row r="315" spans="1:7" x14ac:dyDescent="0.45">
      <c r="A315" s="113"/>
      <c r="B315" s="114"/>
      <c r="C315" s="114"/>
      <c r="D315" s="115"/>
      <c r="E315" s="114"/>
      <c r="F315" s="114"/>
      <c r="G315" s="116"/>
    </row>
    <row r="316" spans="1:7" x14ac:dyDescent="0.45">
      <c r="A316" s="113"/>
      <c r="B316" s="114"/>
      <c r="C316" s="114"/>
      <c r="D316" s="115"/>
      <c r="E316" s="114"/>
      <c r="F316" s="114"/>
      <c r="G316" s="116"/>
    </row>
    <row r="317" spans="1:7" x14ac:dyDescent="0.45">
      <c r="A317" s="113"/>
      <c r="B317" s="114"/>
      <c r="C317" s="114"/>
      <c r="D317" s="115"/>
      <c r="E317" s="114"/>
      <c r="F317" s="114"/>
      <c r="G317" s="116"/>
    </row>
    <row r="318" spans="1:7" x14ac:dyDescent="0.45">
      <c r="A318" s="113"/>
      <c r="B318" s="114"/>
      <c r="C318" s="114"/>
      <c r="D318" s="115"/>
      <c r="E318" s="114"/>
      <c r="F318" s="114"/>
      <c r="G318" s="116"/>
    </row>
    <row r="319" spans="1:7" x14ac:dyDescent="0.45">
      <c r="A319" s="113"/>
      <c r="B319" s="114"/>
      <c r="C319" s="114"/>
      <c r="D319" s="115"/>
      <c r="E319" s="114"/>
      <c r="F319" s="114"/>
      <c r="G319" s="116"/>
    </row>
    <row r="320" spans="1:7" x14ac:dyDescent="0.45">
      <c r="A320" s="113"/>
      <c r="B320" s="114"/>
      <c r="C320" s="114"/>
      <c r="D320" s="115"/>
      <c r="E320" s="114"/>
      <c r="F320" s="114"/>
      <c r="G320" s="116"/>
    </row>
    <row r="321" spans="1:7" x14ac:dyDescent="0.45">
      <c r="A321" s="113"/>
      <c r="B321" s="114"/>
      <c r="C321" s="114"/>
      <c r="D321" s="115"/>
      <c r="E321" s="114"/>
      <c r="F321" s="114"/>
      <c r="G321" s="116"/>
    </row>
    <row r="322" spans="1:7" x14ac:dyDescent="0.45">
      <c r="A322" s="113"/>
      <c r="B322" s="114"/>
      <c r="C322" s="114"/>
      <c r="D322" s="115"/>
      <c r="E322" s="114"/>
      <c r="F322" s="114"/>
      <c r="G322" s="116"/>
    </row>
    <row r="323" spans="1:7" x14ac:dyDescent="0.45">
      <c r="A323" s="113"/>
      <c r="B323" s="114"/>
      <c r="C323" s="114"/>
      <c r="D323" s="115"/>
      <c r="E323" s="114"/>
      <c r="F323" s="114"/>
      <c r="G323" s="116"/>
    </row>
    <row r="324" spans="1:7" x14ac:dyDescent="0.45">
      <c r="A324" s="113"/>
      <c r="B324" s="114"/>
      <c r="C324" s="114"/>
      <c r="D324" s="115"/>
      <c r="E324" s="114"/>
      <c r="F324" s="114"/>
      <c r="G324" s="116"/>
    </row>
    <row r="325" spans="1:7" x14ac:dyDescent="0.45">
      <c r="A325" s="113"/>
      <c r="B325" s="114"/>
      <c r="C325" s="114"/>
      <c r="D325" s="115"/>
      <c r="E325" s="114"/>
      <c r="F325" s="114"/>
      <c r="G325" s="116"/>
    </row>
    <row r="326" spans="1:7" x14ac:dyDescent="0.45">
      <c r="A326" s="113"/>
      <c r="B326" s="114"/>
      <c r="C326" s="114"/>
      <c r="D326" s="115"/>
      <c r="E326" s="114"/>
      <c r="F326" s="114"/>
      <c r="G326" s="116"/>
    </row>
    <row r="327" spans="1:7" x14ac:dyDescent="0.45">
      <c r="A327" s="113"/>
      <c r="B327" s="114"/>
      <c r="C327" s="114"/>
      <c r="D327" s="115"/>
      <c r="E327" s="114"/>
      <c r="F327" s="114"/>
      <c r="G327" s="116"/>
    </row>
    <row r="328" spans="1:7" x14ac:dyDescent="0.45">
      <c r="A328" s="113"/>
      <c r="B328" s="114"/>
      <c r="C328" s="114"/>
      <c r="D328" s="115"/>
      <c r="E328" s="114"/>
      <c r="F328" s="114"/>
      <c r="G328" s="116"/>
    </row>
    <row r="329" spans="1:7" x14ac:dyDescent="0.45">
      <c r="A329" s="113"/>
      <c r="B329" s="114"/>
      <c r="C329" s="114"/>
      <c r="D329" s="115"/>
      <c r="E329" s="114"/>
      <c r="F329" s="114"/>
      <c r="G329" s="116"/>
    </row>
    <row r="330" spans="1:7" x14ac:dyDescent="0.45">
      <c r="A330" s="113"/>
      <c r="B330" s="114"/>
      <c r="C330" s="114"/>
      <c r="D330" s="115"/>
      <c r="E330" s="114"/>
      <c r="F330" s="114"/>
      <c r="G330" s="116"/>
    </row>
    <row r="331" spans="1:7" x14ac:dyDescent="0.45">
      <c r="A331" s="113"/>
      <c r="B331" s="114"/>
      <c r="C331" s="114"/>
      <c r="D331" s="115"/>
      <c r="E331" s="114"/>
      <c r="F331" s="114"/>
      <c r="G331" s="116"/>
    </row>
    <row r="332" spans="1:7" x14ac:dyDescent="0.45">
      <c r="A332" s="113"/>
      <c r="B332" s="114"/>
      <c r="C332" s="114"/>
      <c r="D332" s="115"/>
      <c r="E332" s="114"/>
      <c r="F332" s="114"/>
      <c r="G332" s="116"/>
    </row>
    <row r="333" spans="1:7" x14ac:dyDescent="0.45">
      <c r="A333" s="113"/>
      <c r="B333" s="114"/>
      <c r="C333" s="114"/>
      <c r="D333" s="115"/>
      <c r="E333" s="114"/>
      <c r="F333" s="114"/>
      <c r="G333" s="116"/>
    </row>
    <row r="334" spans="1:7" x14ac:dyDescent="0.45">
      <c r="A334" s="113"/>
      <c r="B334" s="114"/>
      <c r="C334" s="114"/>
      <c r="D334" s="115"/>
      <c r="E334" s="114"/>
      <c r="F334" s="114"/>
      <c r="G334" s="116"/>
    </row>
    <row r="335" spans="1:7" x14ac:dyDescent="0.45">
      <c r="A335" s="113"/>
      <c r="B335" s="114"/>
      <c r="C335" s="114"/>
      <c r="D335" s="115"/>
      <c r="E335" s="114"/>
      <c r="F335" s="114"/>
      <c r="G335" s="116"/>
    </row>
    <row r="336" spans="1:7" x14ac:dyDescent="0.45">
      <c r="A336" s="113"/>
      <c r="B336" s="114"/>
      <c r="C336" s="114"/>
      <c r="D336" s="115"/>
      <c r="E336" s="114"/>
      <c r="F336" s="114"/>
      <c r="G336" s="116"/>
    </row>
    <row r="337" spans="1:7" x14ac:dyDescent="0.45">
      <c r="A337" s="113"/>
      <c r="B337" s="114"/>
      <c r="C337" s="114"/>
      <c r="D337" s="115"/>
      <c r="E337" s="114"/>
      <c r="F337" s="114"/>
      <c r="G337" s="116"/>
    </row>
    <row r="338" spans="1:7" x14ac:dyDescent="0.45">
      <c r="A338" s="113"/>
      <c r="B338" s="114"/>
      <c r="C338" s="114"/>
      <c r="D338" s="115"/>
      <c r="E338" s="114"/>
      <c r="F338" s="114"/>
      <c r="G338" s="116"/>
    </row>
    <row r="339" spans="1:7" x14ac:dyDescent="0.45">
      <c r="A339" s="113"/>
      <c r="B339" s="114"/>
      <c r="C339" s="114"/>
      <c r="D339" s="115"/>
      <c r="E339" s="114"/>
      <c r="F339" s="114"/>
      <c r="G339" s="116"/>
    </row>
    <row r="340" spans="1:7" x14ac:dyDescent="0.45">
      <c r="A340" s="113"/>
      <c r="B340" s="114"/>
      <c r="C340" s="114"/>
      <c r="D340" s="115"/>
      <c r="E340" s="114"/>
      <c r="F340" s="114"/>
      <c r="G340" s="116"/>
    </row>
    <row r="341" spans="1:7" x14ac:dyDescent="0.45">
      <c r="A341" s="113"/>
      <c r="B341" s="114"/>
      <c r="C341" s="114"/>
      <c r="D341" s="115"/>
      <c r="E341" s="114"/>
      <c r="F341" s="114"/>
      <c r="G341" s="116"/>
    </row>
    <row r="342" spans="1:7" x14ac:dyDescent="0.45">
      <c r="A342" s="113"/>
      <c r="B342" s="114"/>
      <c r="C342" s="114"/>
      <c r="D342" s="115"/>
      <c r="E342" s="114"/>
      <c r="F342" s="114"/>
      <c r="G342" s="116"/>
    </row>
    <row r="343" spans="1:7" x14ac:dyDescent="0.45">
      <c r="A343" s="113"/>
      <c r="B343" s="114"/>
      <c r="C343" s="114"/>
      <c r="D343" s="115"/>
      <c r="E343" s="114"/>
      <c r="F343" s="114"/>
      <c r="G343" s="116"/>
    </row>
    <row r="344" spans="1:7" x14ac:dyDescent="0.45">
      <c r="A344" s="113"/>
      <c r="B344" s="114"/>
      <c r="C344" s="114"/>
      <c r="D344" s="115"/>
      <c r="E344" s="114"/>
      <c r="F344" s="114"/>
      <c r="G344" s="116"/>
    </row>
    <row r="345" spans="1:7" x14ac:dyDescent="0.45">
      <c r="A345" s="113"/>
      <c r="B345" s="114"/>
      <c r="C345" s="114"/>
      <c r="D345" s="115"/>
      <c r="E345" s="114"/>
      <c r="F345" s="114"/>
      <c r="G345" s="116"/>
    </row>
    <row r="346" spans="1:7" x14ac:dyDescent="0.45">
      <c r="A346" s="113"/>
      <c r="B346" s="114"/>
      <c r="C346" s="114"/>
      <c r="D346" s="115"/>
      <c r="E346" s="114"/>
      <c r="F346" s="114"/>
      <c r="G346" s="116"/>
    </row>
    <row r="347" spans="1:7" x14ac:dyDescent="0.45">
      <c r="A347" s="113"/>
      <c r="B347" s="114"/>
      <c r="C347" s="114"/>
      <c r="D347" s="115"/>
      <c r="E347" s="114"/>
      <c r="F347" s="114"/>
      <c r="G347" s="116"/>
    </row>
    <row r="348" spans="1:7" x14ac:dyDescent="0.45">
      <c r="A348" s="113"/>
      <c r="B348" s="114"/>
      <c r="C348" s="114"/>
      <c r="D348" s="115"/>
      <c r="E348" s="114"/>
      <c r="F348" s="114"/>
      <c r="G348" s="116"/>
    </row>
    <row r="349" spans="1:7" x14ac:dyDescent="0.45">
      <c r="A349" s="113"/>
      <c r="B349" s="114"/>
      <c r="C349" s="114"/>
      <c r="D349" s="115"/>
      <c r="E349" s="114"/>
      <c r="F349" s="114"/>
      <c r="G349" s="116"/>
    </row>
    <row r="350" spans="1:7" x14ac:dyDescent="0.45">
      <c r="A350" s="113"/>
      <c r="B350" s="114"/>
      <c r="C350" s="114"/>
      <c r="D350" s="115"/>
      <c r="E350" s="114"/>
      <c r="F350" s="114"/>
      <c r="G350" s="116"/>
    </row>
    <row r="351" spans="1:7" x14ac:dyDescent="0.45">
      <c r="A351" s="113"/>
      <c r="B351" s="114"/>
      <c r="C351" s="114"/>
      <c r="D351" s="115"/>
      <c r="E351" s="114"/>
      <c r="F351" s="114"/>
      <c r="G351" s="116"/>
    </row>
    <row r="352" spans="1:7" x14ac:dyDescent="0.45">
      <c r="A352" s="113"/>
      <c r="B352" s="114"/>
      <c r="C352" s="114"/>
      <c r="D352" s="115"/>
      <c r="E352" s="114"/>
      <c r="F352" s="114"/>
      <c r="G352" s="116"/>
    </row>
    <row r="353" spans="1:7" x14ac:dyDescent="0.45">
      <c r="A353" s="113"/>
      <c r="B353" s="114"/>
      <c r="C353" s="114"/>
      <c r="D353" s="115"/>
      <c r="E353" s="114"/>
      <c r="F353" s="114"/>
      <c r="G353" s="116"/>
    </row>
    <row r="354" spans="1:7" x14ac:dyDescent="0.45">
      <c r="A354" s="113"/>
      <c r="B354" s="114"/>
      <c r="C354" s="114"/>
      <c r="D354" s="115"/>
      <c r="E354" s="114"/>
      <c r="F354" s="114"/>
      <c r="G354" s="116"/>
    </row>
    <row r="355" spans="1:7" x14ac:dyDescent="0.45">
      <c r="A355" s="113"/>
      <c r="B355" s="114"/>
      <c r="C355" s="114"/>
      <c r="D355" s="115"/>
      <c r="E355" s="114"/>
      <c r="F355" s="114"/>
      <c r="G355" s="116"/>
    </row>
    <row r="356" spans="1:7" x14ac:dyDescent="0.45">
      <c r="A356" s="113"/>
      <c r="B356" s="114"/>
      <c r="C356" s="114"/>
      <c r="D356" s="115"/>
      <c r="E356" s="114"/>
      <c r="F356" s="114"/>
      <c r="G356" s="116"/>
    </row>
    <row r="357" spans="1:7" x14ac:dyDescent="0.45">
      <c r="A357" s="113"/>
      <c r="B357" s="114"/>
      <c r="C357" s="114"/>
      <c r="D357" s="115"/>
      <c r="E357" s="114"/>
      <c r="F357" s="114"/>
      <c r="G357" s="116"/>
    </row>
    <row r="358" spans="1:7" x14ac:dyDescent="0.45">
      <c r="A358" s="113"/>
      <c r="B358" s="114"/>
      <c r="C358" s="114"/>
      <c r="D358" s="115"/>
      <c r="E358" s="114"/>
      <c r="F358" s="114"/>
      <c r="G358" s="116"/>
    </row>
    <row r="359" spans="1:7" x14ac:dyDescent="0.45">
      <c r="A359" s="113"/>
      <c r="B359" s="114"/>
      <c r="C359" s="114"/>
      <c r="D359" s="115"/>
      <c r="E359" s="114"/>
      <c r="F359" s="114"/>
      <c r="G359" s="116"/>
    </row>
    <row r="360" spans="1:7" x14ac:dyDescent="0.45">
      <c r="A360" s="113"/>
      <c r="B360" s="114"/>
      <c r="C360" s="114"/>
      <c r="D360" s="115"/>
      <c r="E360" s="114"/>
      <c r="F360" s="114"/>
      <c r="G360" s="116"/>
    </row>
    <row r="361" spans="1:7" x14ac:dyDescent="0.45">
      <c r="A361" s="113"/>
      <c r="B361" s="114"/>
      <c r="C361" s="114"/>
      <c r="D361" s="115"/>
      <c r="E361" s="114"/>
      <c r="F361" s="114"/>
      <c r="G361" s="116"/>
    </row>
    <row r="362" spans="1:7" x14ac:dyDescent="0.45">
      <c r="A362" s="113"/>
      <c r="B362" s="114"/>
      <c r="C362" s="114"/>
      <c r="D362" s="115"/>
      <c r="E362" s="114"/>
      <c r="F362" s="114"/>
      <c r="G362" s="116"/>
    </row>
    <row r="363" spans="1:7" x14ac:dyDescent="0.45">
      <c r="A363" s="113"/>
      <c r="B363" s="114"/>
      <c r="C363" s="114"/>
      <c r="D363" s="115"/>
      <c r="E363" s="114"/>
      <c r="F363" s="114"/>
      <c r="G363" s="116"/>
    </row>
    <row r="364" spans="1:7" x14ac:dyDescent="0.45">
      <c r="A364" s="113"/>
      <c r="B364" s="114"/>
      <c r="C364" s="114"/>
      <c r="D364" s="115"/>
      <c r="E364" s="114"/>
      <c r="F364" s="114"/>
      <c r="G364" s="116"/>
    </row>
    <row r="365" spans="1:7" x14ac:dyDescent="0.45">
      <c r="A365" s="113"/>
      <c r="B365" s="114"/>
      <c r="C365" s="114"/>
      <c r="D365" s="115"/>
      <c r="E365" s="114"/>
      <c r="F365" s="114"/>
      <c r="G365" s="116"/>
    </row>
    <row r="366" spans="1:7" x14ac:dyDescent="0.45">
      <c r="A366" s="113"/>
      <c r="B366" s="114"/>
      <c r="C366" s="114"/>
      <c r="D366" s="115"/>
      <c r="E366" s="114"/>
      <c r="F366" s="114"/>
      <c r="G366" s="116"/>
    </row>
    <row r="367" spans="1:7" x14ac:dyDescent="0.45">
      <c r="A367" s="113"/>
      <c r="B367" s="114"/>
      <c r="C367" s="114"/>
      <c r="D367" s="115"/>
      <c r="E367" s="114"/>
      <c r="F367" s="114"/>
      <c r="G367" s="116"/>
    </row>
    <row r="368" spans="1:7" x14ac:dyDescent="0.45">
      <c r="A368" s="113"/>
      <c r="B368" s="114"/>
      <c r="C368" s="114"/>
      <c r="D368" s="115"/>
      <c r="E368" s="114"/>
      <c r="F368" s="114"/>
      <c r="G368" s="116"/>
    </row>
    <row r="369" spans="1:7" x14ac:dyDescent="0.45">
      <c r="A369" s="113"/>
      <c r="B369" s="114"/>
      <c r="C369" s="114"/>
      <c r="D369" s="115"/>
      <c r="E369" s="114"/>
      <c r="F369" s="114"/>
      <c r="G369" s="116"/>
    </row>
    <row r="370" spans="1:7" x14ac:dyDescent="0.45">
      <c r="A370" s="113"/>
      <c r="B370" s="114"/>
      <c r="C370" s="114"/>
      <c r="D370" s="115"/>
      <c r="E370" s="114"/>
      <c r="F370" s="114"/>
      <c r="G370" s="116"/>
    </row>
    <row r="371" spans="1:7" x14ac:dyDescent="0.45">
      <c r="A371" s="113"/>
      <c r="B371" s="114"/>
      <c r="C371" s="114"/>
      <c r="D371" s="115"/>
      <c r="E371" s="114"/>
      <c r="F371" s="114"/>
      <c r="G371" s="116"/>
    </row>
    <row r="372" spans="1:7" x14ac:dyDescent="0.45">
      <c r="A372" s="113"/>
      <c r="B372" s="114"/>
      <c r="C372" s="114"/>
      <c r="D372" s="115"/>
      <c r="E372" s="114"/>
      <c r="F372" s="114"/>
      <c r="G372" s="116"/>
    </row>
    <row r="373" spans="1:7" x14ac:dyDescent="0.45">
      <c r="A373" s="113"/>
      <c r="B373" s="114"/>
      <c r="C373" s="114"/>
      <c r="D373" s="115"/>
      <c r="E373" s="114"/>
      <c r="F373" s="114"/>
      <c r="G373" s="116"/>
    </row>
    <row r="374" spans="1:7" x14ac:dyDescent="0.45">
      <c r="A374" s="113"/>
      <c r="B374" s="114"/>
      <c r="C374" s="114"/>
      <c r="D374" s="115"/>
      <c r="E374" s="114"/>
      <c r="F374" s="114"/>
      <c r="G374" s="116"/>
    </row>
    <row r="375" spans="1:7" x14ac:dyDescent="0.45">
      <c r="A375" s="113"/>
      <c r="B375" s="114"/>
      <c r="C375" s="114"/>
      <c r="D375" s="115"/>
      <c r="E375" s="114"/>
      <c r="F375" s="114"/>
      <c r="G375" s="116"/>
    </row>
    <row r="376" spans="1:7" x14ac:dyDescent="0.45">
      <c r="A376" s="113"/>
      <c r="B376" s="114"/>
      <c r="C376" s="114"/>
      <c r="D376" s="115"/>
      <c r="E376" s="114"/>
      <c r="F376" s="114"/>
      <c r="G376" s="116"/>
    </row>
    <row r="377" spans="1:7" x14ac:dyDescent="0.45">
      <c r="A377" s="113"/>
      <c r="B377" s="114"/>
      <c r="C377" s="114"/>
      <c r="D377" s="115"/>
      <c r="E377" s="114"/>
      <c r="F377" s="114"/>
      <c r="G377" s="116"/>
    </row>
    <row r="378" spans="1:7" x14ac:dyDescent="0.45">
      <c r="A378" s="113"/>
      <c r="B378" s="114"/>
      <c r="C378" s="114"/>
      <c r="D378" s="115"/>
      <c r="E378" s="114"/>
      <c r="F378" s="114"/>
      <c r="G378" s="116"/>
    </row>
    <row r="379" spans="1:7" x14ac:dyDescent="0.45">
      <c r="A379" s="113"/>
      <c r="B379" s="114"/>
      <c r="C379" s="114"/>
      <c r="D379" s="115"/>
      <c r="E379" s="114"/>
      <c r="F379" s="114"/>
      <c r="G379" s="116"/>
    </row>
    <row r="380" spans="1:7" x14ac:dyDescent="0.45">
      <c r="A380" s="113"/>
      <c r="B380" s="114"/>
      <c r="C380" s="114"/>
      <c r="D380" s="115"/>
      <c r="E380" s="114"/>
      <c r="F380" s="114"/>
      <c r="G380" s="116"/>
    </row>
    <row r="381" spans="1:7" x14ac:dyDescent="0.45">
      <c r="A381" s="113"/>
      <c r="B381" s="114"/>
      <c r="C381" s="114"/>
      <c r="D381" s="115"/>
      <c r="E381" s="114"/>
      <c r="F381" s="114"/>
      <c r="G381" s="116"/>
    </row>
    <row r="382" spans="1:7" x14ac:dyDescent="0.45">
      <c r="A382" s="113"/>
      <c r="B382" s="114"/>
      <c r="C382" s="114"/>
      <c r="D382" s="115"/>
      <c r="E382" s="114"/>
      <c r="F382" s="114"/>
      <c r="G382" s="116"/>
    </row>
    <row r="383" spans="1:7" x14ac:dyDescent="0.45">
      <c r="A383" s="113"/>
      <c r="B383" s="114"/>
      <c r="C383" s="114"/>
      <c r="D383" s="115"/>
      <c r="E383" s="114"/>
      <c r="F383" s="114"/>
      <c r="G383" s="116"/>
    </row>
    <row r="384" spans="1:7" x14ac:dyDescent="0.45">
      <c r="A384" s="113"/>
      <c r="B384" s="114"/>
      <c r="C384" s="114"/>
      <c r="D384" s="115"/>
      <c r="E384" s="114"/>
      <c r="F384" s="114"/>
      <c r="G384" s="116"/>
    </row>
    <row r="385" spans="1:7" x14ac:dyDescent="0.45">
      <c r="A385" s="113"/>
      <c r="B385" s="114"/>
      <c r="C385" s="114"/>
      <c r="D385" s="115"/>
      <c r="E385" s="114"/>
      <c r="F385" s="114"/>
      <c r="G385" s="116"/>
    </row>
    <row r="386" spans="1:7" x14ac:dyDescent="0.45">
      <c r="A386" s="113"/>
      <c r="B386" s="114"/>
      <c r="C386" s="114"/>
      <c r="D386" s="115"/>
      <c r="E386" s="114"/>
      <c r="F386" s="114"/>
      <c r="G386" s="116"/>
    </row>
    <row r="387" spans="1:7" x14ac:dyDescent="0.45">
      <c r="A387" s="113"/>
      <c r="B387" s="114"/>
      <c r="C387" s="114"/>
      <c r="D387" s="115"/>
      <c r="E387" s="114"/>
      <c r="F387" s="114"/>
      <c r="G387" s="116"/>
    </row>
    <row r="388" spans="1:7" x14ac:dyDescent="0.45">
      <c r="A388" s="113"/>
      <c r="B388" s="114"/>
      <c r="C388" s="114"/>
      <c r="D388" s="115"/>
      <c r="E388" s="114"/>
      <c r="F388" s="114"/>
      <c r="G388" s="116"/>
    </row>
    <row r="389" spans="1:7" x14ac:dyDescent="0.45">
      <c r="A389" s="113"/>
      <c r="B389" s="114"/>
      <c r="C389" s="114"/>
      <c r="D389" s="115"/>
      <c r="E389" s="114"/>
      <c r="F389" s="114"/>
      <c r="G389" s="116"/>
    </row>
    <row r="390" spans="1:7" x14ac:dyDescent="0.45">
      <c r="A390" s="113"/>
      <c r="B390" s="114"/>
      <c r="C390" s="114"/>
      <c r="D390" s="115"/>
      <c r="E390" s="114"/>
      <c r="F390" s="114"/>
      <c r="G390" s="116"/>
    </row>
    <row r="391" spans="1:7" x14ac:dyDescent="0.45">
      <c r="A391" s="113"/>
      <c r="B391" s="114"/>
      <c r="C391" s="114"/>
      <c r="D391" s="115"/>
      <c r="E391" s="114"/>
      <c r="F391" s="114"/>
      <c r="G391" s="116"/>
    </row>
    <row r="392" spans="1:7" x14ac:dyDescent="0.45">
      <c r="A392" s="113"/>
      <c r="B392" s="114"/>
      <c r="C392" s="114"/>
      <c r="D392" s="115"/>
      <c r="E392" s="114"/>
      <c r="F392" s="114"/>
      <c r="G392" s="116"/>
    </row>
    <row r="393" spans="1:7" x14ac:dyDescent="0.45">
      <c r="A393" s="113"/>
      <c r="B393" s="114"/>
      <c r="C393" s="114"/>
      <c r="D393" s="115"/>
      <c r="E393" s="114"/>
      <c r="F393" s="114"/>
      <c r="G393" s="116"/>
    </row>
    <row r="394" spans="1:7" x14ac:dyDescent="0.45">
      <c r="A394" s="113"/>
      <c r="B394" s="114"/>
      <c r="C394" s="114"/>
      <c r="D394" s="115"/>
      <c r="E394" s="114"/>
      <c r="F394" s="114"/>
      <c r="G394" s="116"/>
    </row>
    <row r="395" spans="1:7" x14ac:dyDescent="0.45">
      <c r="A395" s="113"/>
      <c r="B395" s="114"/>
      <c r="C395" s="114"/>
      <c r="D395" s="115"/>
      <c r="E395" s="114"/>
      <c r="F395" s="114"/>
      <c r="G395" s="116"/>
    </row>
    <row r="396" spans="1:7" x14ac:dyDescent="0.45">
      <c r="A396" s="113"/>
      <c r="B396" s="114"/>
      <c r="C396" s="114"/>
      <c r="D396" s="115"/>
      <c r="E396" s="114"/>
      <c r="F396" s="114"/>
      <c r="G396" s="116"/>
    </row>
    <row r="397" spans="1:7" x14ac:dyDescent="0.45">
      <c r="A397" s="113"/>
      <c r="B397" s="114"/>
      <c r="C397" s="114"/>
      <c r="D397" s="115"/>
      <c r="E397" s="114"/>
      <c r="F397" s="114"/>
      <c r="G397" s="116"/>
    </row>
    <row r="398" spans="1:7" x14ac:dyDescent="0.45">
      <c r="A398" s="113"/>
      <c r="B398" s="114"/>
      <c r="C398" s="114"/>
      <c r="D398" s="115"/>
      <c r="E398" s="114"/>
      <c r="F398" s="114"/>
      <c r="G398" s="116"/>
    </row>
    <row r="399" spans="1:7" x14ac:dyDescent="0.45">
      <c r="A399" s="113"/>
      <c r="B399" s="114"/>
      <c r="C399" s="114"/>
      <c r="D399" s="115"/>
      <c r="E399" s="114"/>
      <c r="F399" s="114"/>
      <c r="G399" s="116"/>
    </row>
    <row r="400" spans="1:7" x14ac:dyDescent="0.45">
      <c r="A400" s="113"/>
      <c r="B400" s="114"/>
      <c r="C400" s="114"/>
      <c r="D400" s="115"/>
      <c r="E400" s="114"/>
      <c r="F400" s="114"/>
      <c r="G400" s="116"/>
    </row>
    <row r="401" spans="1:7" x14ac:dyDescent="0.45">
      <c r="A401" s="113"/>
      <c r="B401" s="114"/>
      <c r="C401" s="114"/>
      <c r="D401" s="115"/>
      <c r="E401" s="114"/>
      <c r="F401" s="114"/>
      <c r="G401" s="116"/>
    </row>
    <row r="402" spans="1:7" x14ac:dyDescent="0.45">
      <c r="A402" s="113"/>
      <c r="B402" s="114"/>
      <c r="C402" s="114"/>
      <c r="D402" s="115"/>
      <c r="E402" s="114"/>
      <c r="F402" s="114"/>
      <c r="G402" s="116"/>
    </row>
    <row r="403" spans="1:7" x14ac:dyDescent="0.45">
      <c r="A403" s="113"/>
      <c r="B403" s="114"/>
      <c r="C403" s="114"/>
      <c r="D403" s="115"/>
      <c r="E403" s="114"/>
      <c r="F403" s="114"/>
      <c r="G403" s="116"/>
    </row>
    <row r="404" spans="1:7" x14ac:dyDescent="0.45">
      <c r="A404" s="113"/>
      <c r="B404" s="114"/>
      <c r="C404" s="114"/>
      <c r="D404" s="115"/>
      <c r="E404" s="114"/>
      <c r="F404" s="114"/>
      <c r="G404" s="116"/>
    </row>
    <row r="405" spans="1:7" x14ac:dyDescent="0.45">
      <c r="A405" s="113"/>
      <c r="B405" s="114"/>
      <c r="C405" s="114"/>
      <c r="D405" s="115"/>
      <c r="E405" s="114"/>
      <c r="F405" s="114"/>
      <c r="G405" s="116"/>
    </row>
    <row r="406" spans="1:7" x14ac:dyDescent="0.45">
      <c r="A406" s="113"/>
      <c r="B406" s="114"/>
      <c r="C406" s="114"/>
      <c r="D406" s="115"/>
      <c r="E406" s="114"/>
      <c r="F406" s="114"/>
      <c r="G406" s="116"/>
    </row>
    <row r="407" spans="1:7" x14ac:dyDescent="0.45">
      <c r="A407" s="113"/>
      <c r="B407" s="114"/>
      <c r="C407" s="114"/>
      <c r="D407" s="115"/>
      <c r="E407" s="114"/>
      <c r="F407" s="114"/>
      <c r="G407" s="116"/>
    </row>
    <row r="408" spans="1:7" x14ac:dyDescent="0.45">
      <c r="A408" s="113"/>
      <c r="B408" s="114"/>
      <c r="C408" s="114"/>
      <c r="D408" s="115"/>
      <c r="E408" s="114"/>
      <c r="F408" s="114"/>
      <c r="G408" s="116"/>
    </row>
    <row r="409" spans="1:7" x14ac:dyDescent="0.45">
      <c r="A409" s="113"/>
      <c r="B409" s="114"/>
      <c r="C409" s="114"/>
      <c r="D409" s="115"/>
      <c r="E409" s="114"/>
      <c r="F409" s="114"/>
      <c r="G409" s="116"/>
    </row>
    <row r="410" spans="1:7" x14ac:dyDescent="0.45">
      <c r="A410" s="113"/>
      <c r="B410" s="114"/>
      <c r="C410" s="114"/>
      <c r="D410" s="115"/>
      <c r="E410" s="114"/>
      <c r="F410" s="114"/>
      <c r="G410" s="116"/>
    </row>
    <row r="411" spans="1:7" x14ac:dyDescent="0.45">
      <c r="A411" s="113"/>
      <c r="B411" s="114"/>
      <c r="C411" s="114"/>
      <c r="D411" s="115"/>
      <c r="E411" s="114"/>
      <c r="F411" s="114"/>
      <c r="G411" s="116"/>
    </row>
    <row r="412" spans="1:7" x14ac:dyDescent="0.45">
      <c r="A412" s="113"/>
      <c r="B412" s="114"/>
      <c r="C412" s="114"/>
      <c r="D412" s="115"/>
      <c r="E412" s="114"/>
      <c r="F412" s="114"/>
      <c r="G412" s="116"/>
    </row>
    <row r="413" spans="1:7" x14ac:dyDescent="0.45">
      <c r="A413" s="113"/>
      <c r="B413" s="114"/>
      <c r="C413" s="114"/>
      <c r="D413" s="115"/>
      <c r="E413" s="114"/>
      <c r="F413" s="114"/>
      <c r="G413" s="116"/>
    </row>
    <row r="414" spans="1:7" x14ac:dyDescent="0.45">
      <c r="A414" s="113"/>
      <c r="B414" s="114"/>
      <c r="C414" s="114"/>
      <c r="D414" s="115"/>
      <c r="E414" s="114"/>
      <c r="F414" s="114"/>
      <c r="G414" s="116"/>
    </row>
    <row r="415" spans="1:7" x14ac:dyDescent="0.45">
      <c r="A415" s="113"/>
      <c r="B415" s="114"/>
      <c r="C415" s="114"/>
      <c r="D415" s="115"/>
      <c r="E415" s="114"/>
      <c r="F415" s="114"/>
      <c r="G415" s="116"/>
    </row>
    <row r="416" spans="1:7" x14ac:dyDescent="0.45">
      <c r="A416" s="113"/>
      <c r="B416" s="114"/>
      <c r="C416" s="114"/>
      <c r="D416" s="115"/>
      <c r="E416" s="114"/>
      <c r="F416" s="114"/>
      <c r="G416" s="116"/>
    </row>
    <row r="417" spans="1:7" x14ac:dyDescent="0.45">
      <c r="A417" s="113"/>
      <c r="B417" s="114"/>
      <c r="C417" s="114"/>
      <c r="D417" s="115"/>
      <c r="E417" s="114"/>
      <c r="F417" s="114"/>
      <c r="G417" s="116"/>
    </row>
    <row r="418" spans="1:7" x14ac:dyDescent="0.45">
      <c r="A418" s="113"/>
      <c r="B418" s="114"/>
      <c r="C418" s="114"/>
      <c r="D418" s="115"/>
      <c r="E418" s="114"/>
      <c r="F418" s="114"/>
      <c r="G418" s="116"/>
    </row>
    <row r="419" spans="1:7" x14ac:dyDescent="0.45">
      <c r="A419" s="113"/>
      <c r="B419" s="114"/>
      <c r="C419" s="114"/>
      <c r="D419" s="115"/>
      <c r="E419" s="114"/>
      <c r="F419" s="114"/>
      <c r="G419" s="116"/>
    </row>
    <row r="420" spans="1:7" x14ac:dyDescent="0.45">
      <c r="A420" s="113"/>
      <c r="B420" s="114"/>
      <c r="C420" s="114"/>
      <c r="D420" s="115"/>
      <c r="E420" s="114"/>
      <c r="F420" s="114"/>
      <c r="G420" s="116"/>
    </row>
    <row r="421" spans="1:7" x14ac:dyDescent="0.45">
      <c r="A421" s="113"/>
      <c r="B421" s="114"/>
      <c r="C421" s="114"/>
      <c r="D421" s="115"/>
      <c r="E421" s="114"/>
      <c r="F421" s="114"/>
      <c r="G421" s="116"/>
    </row>
    <row r="422" spans="1:7" x14ac:dyDescent="0.45">
      <c r="A422" s="113"/>
      <c r="B422" s="114"/>
      <c r="C422" s="114"/>
      <c r="D422" s="115"/>
      <c r="E422" s="114"/>
      <c r="F422" s="114"/>
      <c r="G422" s="116"/>
    </row>
    <row r="423" spans="1:7" x14ac:dyDescent="0.45">
      <c r="A423" s="113"/>
      <c r="B423" s="114"/>
      <c r="C423" s="114"/>
      <c r="D423" s="115"/>
      <c r="E423" s="114"/>
      <c r="F423" s="114"/>
      <c r="G423" s="116"/>
    </row>
    <row r="424" spans="1:7" x14ac:dyDescent="0.45">
      <c r="A424" s="113"/>
      <c r="B424" s="114"/>
      <c r="C424" s="114"/>
      <c r="D424" s="115"/>
      <c r="E424" s="114"/>
      <c r="F424" s="114"/>
      <c r="G424" s="116"/>
    </row>
    <row r="425" spans="1:7" x14ac:dyDescent="0.45">
      <c r="A425" s="113"/>
      <c r="B425" s="114"/>
      <c r="C425" s="114"/>
      <c r="D425" s="115"/>
      <c r="E425" s="114"/>
      <c r="F425" s="114"/>
      <c r="G425" s="116"/>
    </row>
    <row r="426" spans="1:7" x14ac:dyDescent="0.45">
      <c r="A426" s="113"/>
      <c r="B426" s="114"/>
      <c r="C426" s="114"/>
      <c r="D426" s="115"/>
      <c r="E426" s="114"/>
      <c r="F426" s="114"/>
      <c r="G426" s="116"/>
    </row>
    <row r="427" spans="1:7" x14ac:dyDescent="0.45">
      <c r="A427" s="113"/>
      <c r="B427" s="114"/>
      <c r="C427" s="114"/>
      <c r="D427" s="115"/>
      <c r="E427" s="114"/>
      <c r="F427" s="114"/>
      <c r="G427" s="116"/>
    </row>
    <row r="428" spans="1:7" x14ac:dyDescent="0.45">
      <c r="A428" s="113"/>
      <c r="B428" s="114"/>
      <c r="C428" s="114"/>
      <c r="D428" s="115"/>
      <c r="E428" s="114"/>
      <c r="F428" s="114"/>
      <c r="G428" s="116"/>
    </row>
    <row r="429" spans="1:7" x14ac:dyDescent="0.45">
      <c r="A429" s="113"/>
      <c r="B429" s="114"/>
      <c r="C429" s="114"/>
      <c r="D429" s="115"/>
      <c r="E429" s="114"/>
      <c r="F429" s="114"/>
      <c r="G429" s="116"/>
    </row>
    <row r="430" spans="1:7" x14ac:dyDescent="0.45">
      <c r="A430" s="113"/>
      <c r="B430" s="114"/>
      <c r="C430" s="114"/>
      <c r="D430" s="115"/>
      <c r="E430" s="114"/>
      <c r="F430" s="114"/>
      <c r="G430" s="116"/>
    </row>
    <row r="431" spans="1:7" x14ac:dyDescent="0.45">
      <c r="A431" s="113"/>
      <c r="B431" s="114"/>
      <c r="C431" s="114"/>
      <c r="D431" s="115"/>
      <c r="E431" s="114"/>
      <c r="F431" s="114"/>
      <c r="G431" s="116"/>
    </row>
    <row r="432" spans="1:7" x14ac:dyDescent="0.45">
      <c r="A432" s="113"/>
      <c r="B432" s="114"/>
      <c r="C432" s="114"/>
      <c r="D432" s="115"/>
      <c r="E432" s="114"/>
      <c r="F432" s="114"/>
      <c r="G432" s="116"/>
    </row>
    <row r="433" spans="1:7" x14ac:dyDescent="0.45">
      <c r="A433" s="113"/>
      <c r="B433" s="114"/>
      <c r="C433" s="114"/>
      <c r="D433" s="115"/>
      <c r="E433" s="114"/>
      <c r="F433" s="114"/>
      <c r="G433" s="116"/>
    </row>
    <row r="434" spans="1:7" x14ac:dyDescent="0.45">
      <c r="A434" s="113"/>
      <c r="B434" s="114"/>
      <c r="C434" s="114"/>
      <c r="D434" s="115"/>
      <c r="E434" s="114"/>
      <c r="F434" s="114"/>
      <c r="G434" s="116"/>
    </row>
    <row r="435" spans="1:7" x14ac:dyDescent="0.45">
      <c r="A435" s="113"/>
      <c r="B435" s="114"/>
      <c r="C435" s="114"/>
      <c r="D435" s="115"/>
      <c r="E435" s="114"/>
      <c r="F435" s="114"/>
      <c r="G435" s="116"/>
    </row>
    <row r="436" spans="1:7" x14ac:dyDescent="0.45">
      <c r="A436" s="113"/>
      <c r="B436" s="114"/>
      <c r="C436" s="114"/>
      <c r="D436" s="115"/>
      <c r="E436" s="114"/>
      <c r="F436" s="114"/>
      <c r="G436" s="116"/>
    </row>
    <row r="437" spans="1:7" x14ac:dyDescent="0.45">
      <c r="A437" s="113"/>
      <c r="B437" s="114"/>
      <c r="C437" s="114"/>
      <c r="D437" s="115"/>
      <c r="E437" s="114"/>
      <c r="F437" s="114"/>
      <c r="G437" s="116"/>
    </row>
    <row r="438" spans="1:7" x14ac:dyDescent="0.45">
      <c r="A438" s="113"/>
      <c r="B438" s="114"/>
      <c r="C438" s="114"/>
      <c r="D438" s="115"/>
      <c r="E438" s="114"/>
      <c r="F438" s="114"/>
      <c r="G438" s="116"/>
    </row>
    <row r="439" spans="1:7" x14ac:dyDescent="0.45">
      <c r="A439" s="113"/>
      <c r="B439" s="114"/>
      <c r="C439" s="114"/>
      <c r="D439" s="115"/>
      <c r="E439" s="114"/>
      <c r="F439" s="114"/>
      <c r="G439" s="116"/>
    </row>
    <row r="440" spans="1:7" x14ac:dyDescent="0.45">
      <c r="A440" s="113"/>
      <c r="B440" s="114"/>
      <c r="C440" s="114"/>
      <c r="D440" s="115"/>
      <c r="E440" s="114"/>
      <c r="F440" s="114"/>
      <c r="G440" s="116"/>
    </row>
    <row r="441" spans="1:7" x14ac:dyDescent="0.45">
      <c r="A441" s="113"/>
      <c r="B441" s="114"/>
      <c r="C441" s="114"/>
      <c r="D441" s="115"/>
      <c r="E441" s="114"/>
      <c r="F441" s="114"/>
      <c r="G441" s="116"/>
    </row>
    <row r="442" spans="1:7" x14ac:dyDescent="0.45">
      <c r="A442" s="113"/>
      <c r="B442" s="114"/>
      <c r="C442" s="114"/>
      <c r="D442" s="115"/>
      <c r="E442" s="114"/>
      <c r="F442" s="114"/>
      <c r="G442" s="116"/>
    </row>
    <row r="443" spans="1:7" x14ac:dyDescent="0.45">
      <c r="A443" s="113"/>
      <c r="B443" s="114"/>
      <c r="C443" s="114"/>
      <c r="D443" s="115"/>
      <c r="E443" s="114"/>
      <c r="F443" s="114"/>
      <c r="G443" s="116"/>
    </row>
    <row r="444" spans="1:7" x14ac:dyDescent="0.45">
      <c r="A444" s="113"/>
      <c r="B444" s="114"/>
      <c r="C444" s="114"/>
      <c r="D444" s="115"/>
      <c r="E444" s="114"/>
      <c r="F444" s="114"/>
      <c r="G444" s="116"/>
    </row>
    <row r="445" spans="1:7" x14ac:dyDescent="0.45">
      <c r="A445" s="113"/>
      <c r="B445" s="114"/>
      <c r="C445" s="114"/>
      <c r="D445" s="115"/>
      <c r="E445" s="114"/>
      <c r="F445" s="114"/>
      <c r="G445" s="116"/>
    </row>
    <row r="446" spans="1:7" x14ac:dyDescent="0.45">
      <c r="A446" s="113"/>
      <c r="B446" s="114"/>
      <c r="C446" s="114"/>
      <c r="D446" s="115"/>
      <c r="E446" s="114"/>
      <c r="F446" s="114"/>
      <c r="G446" s="116"/>
    </row>
    <row r="447" spans="1:7" x14ac:dyDescent="0.45">
      <c r="A447" s="113"/>
      <c r="B447" s="114"/>
      <c r="C447" s="114"/>
      <c r="D447" s="115"/>
      <c r="E447" s="114"/>
      <c r="F447" s="114"/>
      <c r="G447" s="116"/>
    </row>
    <row r="448" spans="1:7" x14ac:dyDescent="0.45">
      <c r="A448" s="113"/>
      <c r="B448" s="114"/>
      <c r="C448" s="114"/>
      <c r="D448" s="115"/>
      <c r="E448" s="114"/>
      <c r="F448" s="114"/>
      <c r="G448" s="116"/>
    </row>
    <row r="449" spans="1:7" x14ac:dyDescent="0.45">
      <c r="A449" s="113"/>
      <c r="B449" s="114"/>
      <c r="C449" s="114"/>
      <c r="D449" s="115"/>
      <c r="E449" s="114"/>
      <c r="F449" s="114"/>
      <c r="G449" s="116"/>
    </row>
    <row r="450" spans="1:7" x14ac:dyDescent="0.45">
      <c r="A450" s="113"/>
      <c r="B450" s="114"/>
      <c r="C450" s="114"/>
      <c r="D450" s="115"/>
      <c r="E450" s="114"/>
      <c r="F450" s="114"/>
      <c r="G450" s="116"/>
    </row>
    <row r="451" spans="1:7" x14ac:dyDescent="0.45">
      <c r="A451" s="113"/>
      <c r="B451" s="114"/>
      <c r="C451" s="114"/>
      <c r="D451" s="115"/>
      <c r="E451" s="114"/>
      <c r="F451" s="114"/>
      <c r="G451" s="116"/>
    </row>
    <row r="452" spans="1:7" x14ac:dyDescent="0.45">
      <c r="A452" s="113"/>
      <c r="B452" s="114"/>
      <c r="C452" s="114"/>
      <c r="D452" s="115"/>
      <c r="E452" s="114"/>
      <c r="F452" s="114"/>
      <c r="G452" s="116"/>
    </row>
    <row r="453" spans="1:7" x14ac:dyDescent="0.45">
      <c r="A453" s="113"/>
      <c r="B453" s="114"/>
      <c r="C453" s="114"/>
      <c r="D453" s="115"/>
      <c r="E453" s="114"/>
      <c r="F453" s="114"/>
      <c r="G453" s="116"/>
    </row>
    <row r="454" spans="1:7" x14ac:dyDescent="0.45">
      <c r="A454" s="113"/>
      <c r="B454" s="114"/>
      <c r="C454" s="114"/>
      <c r="D454" s="115"/>
      <c r="E454" s="114"/>
      <c r="F454" s="114"/>
      <c r="G454" s="116"/>
    </row>
    <row r="455" spans="1:7" x14ac:dyDescent="0.45">
      <c r="A455" s="113"/>
      <c r="B455" s="114"/>
      <c r="C455" s="114"/>
      <c r="D455" s="115"/>
      <c r="E455" s="114"/>
      <c r="F455" s="114"/>
      <c r="G455" s="116"/>
    </row>
    <row r="456" spans="1:7" x14ac:dyDescent="0.45">
      <c r="A456" s="113"/>
      <c r="B456" s="114"/>
      <c r="C456" s="114"/>
      <c r="D456" s="115"/>
      <c r="E456" s="114"/>
      <c r="F456" s="114"/>
      <c r="G456" s="116"/>
    </row>
    <row r="457" spans="1:7" x14ac:dyDescent="0.45">
      <c r="A457" s="113"/>
      <c r="B457" s="114"/>
      <c r="C457" s="114"/>
      <c r="D457" s="115"/>
      <c r="E457" s="114"/>
      <c r="F457" s="114"/>
      <c r="G457" s="116"/>
    </row>
    <row r="458" spans="1:7" x14ac:dyDescent="0.45">
      <c r="A458" s="113"/>
      <c r="B458" s="114"/>
      <c r="C458" s="114"/>
      <c r="D458" s="115"/>
      <c r="E458" s="114"/>
      <c r="F458" s="114"/>
      <c r="G458" s="116"/>
    </row>
    <row r="459" spans="1:7" x14ac:dyDescent="0.45">
      <c r="A459" s="113"/>
      <c r="B459" s="114"/>
      <c r="C459" s="114"/>
      <c r="D459" s="115"/>
      <c r="E459" s="114"/>
      <c r="F459" s="114"/>
      <c r="G459" s="116"/>
    </row>
    <row r="460" spans="1:7" x14ac:dyDescent="0.45">
      <c r="A460" s="113"/>
      <c r="B460" s="114"/>
      <c r="C460" s="114"/>
      <c r="D460" s="115"/>
      <c r="E460" s="114"/>
      <c r="F460" s="114"/>
      <c r="G460" s="116"/>
    </row>
    <row r="461" spans="1:7" x14ac:dyDescent="0.45">
      <c r="A461" s="113"/>
      <c r="B461" s="114"/>
      <c r="C461" s="114"/>
      <c r="D461" s="115"/>
      <c r="E461" s="114"/>
      <c r="F461" s="114"/>
      <c r="G461" s="116"/>
    </row>
    <row r="462" spans="1:7" x14ac:dyDescent="0.45">
      <c r="A462" s="113"/>
      <c r="B462" s="114"/>
      <c r="C462" s="114"/>
      <c r="D462" s="115"/>
      <c r="E462" s="114"/>
      <c r="F462" s="114"/>
      <c r="G462" s="116"/>
    </row>
    <row r="463" spans="1:7" x14ac:dyDescent="0.45">
      <c r="A463" s="113"/>
      <c r="B463" s="114"/>
      <c r="C463" s="114"/>
      <c r="D463" s="115"/>
      <c r="E463" s="114"/>
      <c r="F463" s="114"/>
      <c r="G463" s="116"/>
    </row>
    <row r="464" spans="1:7" x14ac:dyDescent="0.45">
      <c r="A464" s="113"/>
      <c r="B464" s="114"/>
      <c r="C464" s="114"/>
      <c r="D464" s="115"/>
      <c r="E464" s="114"/>
      <c r="F464" s="114"/>
      <c r="G464" s="116"/>
    </row>
    <row r="465" spans="1:7" x14ac:dyDescent="0.45">
      <c r="A465" s="113"/>
      <c r="B465" s="114"/>
      <c r="C465" s="114"/>
      <c r="D465" s="115"/>
      <c r="E465" s="114"/>
      <c r="F465" s="114"/>
      <c r="G465" s="116"/>
    </row>
    <row r="466" spans="1:7" x14ac:dyDescent="0.45">
      <c r="A466" s="113"/>
      <c r="B466" s="114"/>
      <c r="C466" s="114"/>
      <c r="D466" s="115"/>
      <c r="E466" s="114"/>
      <c r="F466" s="114"/>
      <c r="G466" s="116"/>
    </row>
    <row r="467" spans="1:7" x14ac:dyDescent="0.45">
      <c r="A467" s="113"/>
      <c r="B467" s="114"/>
      <c r="C467" s="114"/>
      <c r="D467" s="115"/>
      <c r="E467" s="114"/>
      <c r="F467" s="114"/>
      <c r="G467" s="116"/>
    </row>
    <row r="468" spans="1:7" x14ac:dyDescent="0.45">
      <c r="A468" s="113"/>
      <c r="B468" s="114"/>
      <c r="C468" s="114"/>
      <c r="D468" s="115"/>
      <c r="E468" s="114"/>
      <c r="F468" s="114"/>
      <c r="G468" s="116"/>
    </row>
    <row r="469" spans="1:7" x14ac:dyDescent="0.45">
      <c r="A469" s="113"/>
      <c r="B469" s="114"/>
      <c r="C469" s="114"/>
      <c r="D469" s="115"/>
      <c r="E469" s="114"/>
      <c r="F469" s="114"/>
      <c r="G469" s="116"/>
    </row>
    <row r="470" spans="1:7" x14ac:dyDescent="0.45">
      <c r="A470" s="113"/>
      <c r="B470" s="114"/>
      <c r="C470" s="114"/>
      <c r="D470" s="115"/>
      <c r="E470" s="114"/>
      <c r="F470" s="114"/>
      <c r="G470" s="116"/>
    </row>
    <row r="471" spans="1:7" x14ac:dyDescent="0.45">
      <c r="A471" s="113"/>
      <c r="B471" s="114"/>
      <c r="C471" s="114"/>
      <c r="D471" s="115"/>
      <c r="E471" s="114"/>
      <c r="F471" s="114"/>
      <c r="G471" s="116"/>
    </row>
    <row r="472" spans="1:7" x14ac:dyDescent="0.45">
      <c r="A472" s="113"/>
      <c r="B472" s="114"/>
      <c r="C472" s="114"/>
      <c r="D472" s="115"/>
      <c r="E472" s="114"/>
      <c r="F472" s="114"/>
      <c r="G472" s="116"/>
    </row>
    <row r="473" spans="1:7" x14ac:dyDescent="0.45">
      <c r="A473" s="113"/>
      <c r="B473" s="114"/>
      <c r="C473" s="114"/>
      <c r="D473" s="115"/>
      <c r="E473" s="114"/>
      <c r="F473" s="114"/>
      <c r="G473" s="116"/>
    </row>
    <row r="474" spans="1:7" x14ac:dyDescent="0.45">
      <c r="A474" s="113"/>
      <c r="B474" s="114"/>
      <c r="C474" s="114"/>
      <c r="D474" s="115"/>
      <c r="E474" s="114"/>
      <c r="F474" s="114"/>
      <c r="G474" s="116"/>
    </row>
    <row r="475" spans="1:7" x14ac:dyDescent="0.45">
      <c r="A475" s="113"/>
      <c r="B475" s="114"/>
      <c r="C475" s="114"/>
      <c r="D475" s="115"/>
      <c r="E475" s="114"/>
      <c r="F475" s="114"/>
      <c r="G475" s="116"/>
    </row>
    <row r="476" spans="1:7" x14ac:dyDescent="0.45">
      <c r="A476" s="113"/>
      <c r="B476" s="114"/>
      <c r="C476" s="114"/>
      <c r="D476" s="115"/>
      <c r="E476" s="114"/>
      <c r="F476" s="114"/>
      <c r="G476" s="116"/>
    </row>
    <row r="477" spans="1:7" x14ac:dyDescent="0.45">
      <c r="A477" s="113"/>
      <c r="B477" s="114"/>
      <c r="C477" s="114"/>
      <c r="D477" s="115"/>
      <c r="E477" s="114"/>
      <c r="F477" s="114"/>
      <c r="G477" s="116"/>
    </row>
    <row r="478" spans="1:7" x14ac:dyDescent="0.45">
      <c r="A478" s="113"/>
      <c r="B478" s="114"/>
      <c r="C478" s="114"/>
      <c r="D478" s="115"/>
      <c r="E478" s="114"/>
      <c r="F478" s="114"/>
      <c r="G478" s="116"/>
    </row>
    <row r="479" spans="1:7" x14ac:dyDescent="0.45">
      <c r="A479" s="113"/>
      <c r="B479" s="114"/>
      <c r="C479" s="114"/>
      <c r="D479" s="115"/>
      <c r="E479" s="114"/>
      <c r="F479" s="114"/>
      <c r="G479" s="116"/>
    </row>
    <row r="480" spans="1:7" x14ac:dyDescent="0.45">
      <c r="A480" s="113"/>
      <c r="B480" s="114"/>
      <c r="C480" s="114"/>
      <c r="D480" s="115"/>
      <c r="E480" s="114"/>
      <c r="F480" s="114"/>
      <c r="G480" s="116"/>
    </row>
    <row r="481" spans="1:7" x14ac:dyDescent="0.45">
      <c r="A481" s="113"/>
      <c r="B481" s="114"/>
      <c r="C481" s="114"/>
      <c r="D481" s="115"/>
      <c r="E481" s="114"/>
      <c r="F481" s="114"/>
      <c r="G481" s="116"/>
    </row>
    <row r="482" spans="1:7" x14ac:dyDescent="0.45">
      <c r="A482" s="113"/>
      <c r="B482" s="114"/>
      <c r="C482" s="114"/>
      <c r="D482" s="115"/>
      <c r="E482" s="114"/>
      <c r="F482" s="114"/>
      <c r="G482" s="116"/>
    </row>
    <row r="483" spans="1:7" x14ac:dyDescent="0.45">
      <c r="A483" s="113"/>
      <c r="B483" s="114"/>
      <c r="C483" s="114"/>
      <c r="D483" s="115"/>
      <c r="E483" s="114"/>
      <c r="F483" s="114"/>
      <c r="G483" s="116"/>
    </row>
    <row r="484" spans="1:7" x14ac:dyDescent="0.45">
      <c r="A484" s="113"/>
      <c r="B484" s="114"/>
      <c r="C484" s="114"/>
      <c r="D484" s="115"/>
      <c r="E484" s="114"/>
      <c r="F484" s="114"/>
      <c r="G484" s="116"/>
    </row>
    <row r="485" spans="1:7" x14ac:dyDescent="0.45">
      <c r="A485" s="113"/>
      <c r="B485" s="114"/>
      <c r="C485" s="114"/>
      <c r="D485" s="115"/>
      <c r="E485" s="114"/>
      <c r="F485" s="114"/>
      <c r="G485" s="116"/>
    </row>
    <row r="486" spans="1:7" x14ac:dyDescent="0.45">
      <c r="A486" s="113"/>
      <c r="B486" s="114"/>
      <c r="C486" s="114"/>
      <c r="D486" s="115"/>
      <c r="E486" s="114"/>
      <c r="F486" s="114"/>
      <c r="G486" s="116"/>
    </row>
    <row r="487" spans="1:7" x14ac:dyDescent="0.45">
      <c r="A487" s="113"/>
      <c r="B487" s="114"/>
      <c r="C487" s="114"/>
      <c r="D487" s="115"/>
      <c r="E487" s="114"/>
      <c r="F487" s="114"/>
      <c r="G487" s="116"/>
    </row>
    <row r="488" spans="1:7" x14ac:dyDescent="0.45">
      <c r="A488" s="113"/>
      <c r="B488" s="114"/>
      <c r="C488" s="114"/>
      <c r="D488" s="115"/>
      <c r="E488" s="114"/>
      <c r="F488" s="114"/>
      <c r="G488" s="116"/>
    </row>
    <row r="489" spans="1:7" x14ac:dyDescent="0.45">
      <c r="A489" s="113"/>
      <c r="B489" s="114"/>
      <c r="C489" s="114"/>
      <c r="D489" s="115"/>
      <c r="E489" s="114"/>
      <c r="F489" s="114"/>
      <c r="G489" s="116"/>
    </row>
    <row r="490" spans="1:7" x14ac:dyDescent="0.45">
      <c r="A490" s="113"/>
      <c r="B490" s="114"/>
      <c r="C490" s="114"/>
      <c r="D490" s="115"/>
      <c r="E490" s="114"/>
      <c r="F490" s="114"/>
      <c r="G490" s="116"/>
    </row>
    <row r="491" spans="1:7" x14ac:dyDescent="0.45">
      <c r="A491" s="113"/>
      <c r="B491" s="114"/>
      <c r="C491" s="114"/>
      <c r="D491" s="115"/>
      <c r="E491" s="114"/>
      <c r="F491" s="114"/>
      <c r="G491" s="116"/>
    </row>
    <row r="492" spans="1:7" x14ac:dyDescent="0.45">
      <c r="A492" s="113"/>
      <c r="B492" s="114"/>
      <c r="C492" s="114"/>
      <c r="D492" s="115"/>
      <c r="E492" s="114"/>
      <c r="F492" s="114"/>
      <c r="G492" s="116"/>
    </row>
    <row r="493" spans="1:7" x14ac:dyDescent="0.45">
      <c r="A493" s="113"/>
      <c r="B493" s="114"/>
      <c r="C493" s="114"/>
      <c r="D493" s="115"/>
      <c r="E493" s="114"/>
      <c r="F493" s="114"/>
      <c r="G493" s="116"/>
    </row>
    <row r="494" spans="1:7" x14ac:dyDescent="0.45">
      <c r="A494" s="113"/>
      <c r="B494" s="114"/>
      <c r="C494" s="114"/>
      <c r="D494" s="115"/>
      <c r="E494" s="114"/>
      <c r="F494" s="114"/>
      <c r="G494" s="116"/>
    </row>
    <row r="495" spans="1:7" x14ac:dyDescent="0.45">
      <c r="A495" s="113"/>
      <c r="B495" s="114"/>
      <c r="C495" s="114"/>
      <c r="D495" s="115"/>
      <c r="E495" s="114"/>
      <c r="F495" s="114"/>
      <c r="G495" s="116"/>
    </row>
    <row r="496" spans="1:7" x14ac:dyDescent="0.45">
      <c r="A496" s="113"/>
      <c r="B496" s="114"/>
      <c r="C496" s="114"/>
      <c r="D496" s="115"/>
      <c r="E496" s="114"/>
      <c r="F496" s="114"/>
      <c r="G496" s="116"/>
    </row>
    <row r="497" spans="1:7" x14ac:dyDescent="0.45">
      <c r="A497" s="113"/>
      <c r="B497" s="114"/>
      <c r="C497" s="114"/>
      <c r="D497" s="115"/>
      <c r="E497" s="114"/>
      <c r="F497" s="114"/>
      <c r="G497" s="116"/>
    </row>
    <row r="498" spans="1:7" x14ac:dyDescent="0.45">
      <c r="A498" s="113"/>
      <c r="B498" s="114"/>
      <c r="C498" s="114"/>
      <c r="D498" s="115"/>
      <c r="E498" s="114"/>
      <c r="F498" s="114"/>
      <c r="G498" s="116"/>
    </row>
    <row r="499" spans="1:7" x14ac:dyDescent="0.45">
      <c r="A499" s="113"/>
      <c r="B499" s="114"/>
      <c r="C499" s="114"/>
      <c r="D499" s="115"/>
      <c r="E499" s="114"/>
      <c r="F499" s="114"/>
      <c r="G499" s="116"/>
    </row>
    <row r="500" spans="1:7" x14ac:dyDescent="0.45">
      <c r="A500" s="113"/>
      <c r="B500" s="114"/>
      <c r="C500" s="114"/>
      <c r="D500" s="115"/>
      <c r="E500" s="114"/>
      <c r="F500" s="114"/>
      <c r="G500" s="116"/>
    </row>
    <row r="501" spans="1:7" ht="14.65" thickBot="1" x14ac:dyDescent="0.5">
      <c r="A501" s="117"/>
      <c r="B501" s="118"/>
      <c r="C501" s="118"/>
      <c r="D501" s="119"/>
      <c r="E501" s="118"/>
      <c r="F501" s="118"/>
      <c r="G501" s="120"/>
    </row>
  </sheetData>
  <mergeCells count="1">
    <mergeCell ref="A1:G1"/>
  </mergeCells>
  <dataValidations count="1">
    <dataValidation type="list" allowBlank="1" showInputMessage="1" showErrorMessage="1" error="Please click on the dropdown list and select one of the options provided. " sqref="D3:D501" xr:uid="{5B1D7602-FDF2-4233-B2EE-606BA3E601CC}">
      <formula1>VarianceReasonCode</formula1>
    </dataValidation>
  </dataValidations>
  <pageMargins left="0.7" right="0.7"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EE8CA-21DD-422D-B097-BD0BC7F69D19}">
  <sheetPr codeName="Sheet4"/>
  <dimension ref="A1:G17"/>
  <sheetViews>
    <sheetView showGridLines="0" zoomScaleNormal="100" workbookViewId="0">
      <selection activeCell="A46" sqref="A46:R46"/>
    </sheetView>
  </sheetViews>
  <sheetFormatPr defaultColWidth="9.1328125" defaultRowHeight="14.25" x14ac:dyDescent="0.45"/>
  <cols>
    <col min="1" max="1" width="20.6640625" style="126" customWidth="1"/>
    <col min="2" max="2" width="10.46484375" style="126" customWidth="1"/>
    <col min="3" max="5" width="14.46484375" style="126" customWidth="1"/>
    <col min="6" max="6" width="19.6640625" style="126" customWidth="1"/>
    <col min="7" max="7" width="10.33203125" style="126" bestFit="1" customWidth="1"/>
    <col min="8" max="16384" width="9.1328125" style="126"/>
  </cols>
  <sheetData>
    <row r="1" spans="1:7" s="23" customFormat="1" ht="28.5" customHeight="1" x14ac:dyDescent="0.45">
      <c r="A1" s="395" t="s">
        <v>90</v>
      </c>
      <c r="B1" s="396"/>
      <c r="C1" s="396"/>
      <c r="D1" s="396"/>
      <c r="E1" s="396"/>
      <c r="F1" s="396"/>
      <c r="G1" s="396"/>
    </row>
    <row r="2" spans="1:7" s="35" customFormat="1" ht="36.75" customHeight="1" thickBot="1" x14ac:dyDescent="0.5">
      <c r="A2" s="121" t="s">
        <v>91</v>
      </c>
      <c r="B2" s="122" t="s">
        <v>75</v>
      </c>
      <c r="C2" s="123" t="s">
        <v>76</v>
      </c>
      <c r="D2" s="123" t="s">
        <v>77</v>
      </c>
      <c r="E2" s="123" t="s">
        <v>78</v>
      </c>
      <c r="F2" s="124" t="s">
        <v>92</v>
      </c>
      <c r="G2" s="122" t="s">
        <v>80</v>
      </c>
    </row>
    <row r="3" spans="1:7" x14ac:dyDescent="0.45">
      <c r="A3" s="82" t="str">
        <f>IF(SRF!A24=0,"",SRF!A24)</f>
        <v/>
      </c>
      <c r="B3" s="83">
        <f>SRF!F24</f>
        <v>0</v>
      </c>
      <c r="C3" s="153">
        <f>IF(SRF!E24="cm",CONVERT(SRF!B24/100,"m","in"),SRF!B24)</f>
        <v>0</v>
      </c>
      <c r="D3" s="153">
        <f>IF(SRF!E24="cm",CONVERT(SRF!C24/100,"m","in"),SRF!C24)</f>
        <v>0</v>
      </c>
      <c r="E3" s="153">
        <f>IF(SRF!E24="cm",CONVERT(SRF!D24/100,"m","in"),SRF!D24)</f>
        <v>0</v>
      </c>
      <c r="F3" s="154">
        <f>IF(SRF!I24="Kg",CONVERT(SRF!H24*1000,"g","lbm"),SRF!H24)</f>
        <v>0</v>
      </c>
      <c r="G3" s="125">
        <f>(C3*D3*E3)*B3/1728</f>
        <v>0</v>
      </c>
    </row>
    <row r="4" spans="1:7" x14ac:dyDescent="0.45">
      <c r="A4" s="82" t="str">
        <f>IF(SRF!A25=0,"",SRF!A25)</f>
        <v/>
      </c>
      <c r="B4" s="83">
        <f>SRF!F25</f>
        <v>0</v>
      </c>
      <c r="C4" s="153">
        <f>IF(SRF!E25="cm",CONVERT(SRF!B25/100,"m","in"),SRF!B25)</f>
        <v>0</v>
      </c>
      <c r="D4" s="153">
        <f>IF(SRF!E25="cm",CONVERT(SRF!C25/100,"m","in"),SRF!C25)</f>
        <v>0</v>
      </c>
      <c r="E4" s="153">
        <f>IF(SRF!E25="cm",CONVERT(SRF!D25/100,"m","in"),SRF!D25)</f>
        <v>0</v>
      </c>
      <c r="F4" s="154">
        <f>IF(SRF!I25="Kg",CONVERT(SRF!H25*1000,"g","lbm"),SRF!H25)</f>
        <v>0</v>
      </c>
      <c r="G4" s="125">
        <f t="shared" ref="G4:G17" si="0">(C4*D4*E4)*B4/1728</f>
        <v>0</v>
      </c>
    </row>
    <row r="5" spans="1:7" x14ac:dyDescent="0.45">
      <c r="A5" s="82" t="str">
        <f>IF(SRF!A26=0,"",SRF!A26)</f>
        <v/>
      </c>
      <c r="B5" s="83">
        <f>SRF!F26</f>
        <v>0</v>
      </c>
      <c r="C5" s="153">
        <f>IF(SRF!E26="cm",CONVERT(SRF!B26/100,"m","in"),SRF!B26)</f>
        <v>0</v>
      </c>
      <c r="D5" s="153">
        <f>IF(SRF!E26="cm",CONVERT(SRF!C26/100,"m","in"),SRF!C26)</f>
        <v>0</v>
      </c>
      <c r="E5" s="153">
        <f>IF(SRF!E26="cm",CONVERT(SRF!D26/100,"m","in"),SRF!D26)</f>
        <v>0</v>
      </c>
      <c r="F5" s="154">
        <f>IF(SRF!I26="Kg",CONVERT(SRF!H26*1000,"g","lbm"),SRF!H26)</f>
        <v>0</v>
      </c>
      <c r="G5" s="125">
        <f t="shared" si="0"/>
        <v>0</v>
      </c>
    </row>
    <row r="6" spans="1:7" x14ac:dyDescent="0.45">
      <c r="A6" s="82" t="str">
        <f>IF(SRF!A27=0,"",SRF!A27)</f>
        <v/>
      </c>
      <c r="B6" s="83">
        <f>SRF!F27</f>
        <v>0</v>
      </c>
      <c r="C6" s="153">
        <f>IF(SRF!E27="cm",CONVERT(SRF!B27/100,"m","in"),SRF!B27)</f>
        <v>0</v>
      </c>
      <c r="D6" s="153">
        <f>IF(SRF!E27="cm",CONVERT(SRF!C27/100,"m","in"),SRF!C27)</f>
        <v>0</v>
      </c>
      <c r="E6" s="153">
        <f>IF(SRF!E27="cm",CONVERT(SRF!D27/100,"m","in"),SRF!D27)</f>
        <v>0</v>
      </c>
      <c r="F6" s="154">
        <f>IF(SRF!I27="Kg",CONVERT(SRF!H27*1000,"g","lbm"),SRF!H27)</f>
        <v>0</v>
      </c>
      <c r="G6" s="125">
        <f t="shared" si="0"/>
        <v>0</v>
      </c>
    </row>
    <row r="7" spans="1:7" x14ac:dyDescent="0.45">
      <c r="A7" s="82" t="str">
        <f>IF(SRF!A28=0,"",SRF!A28)</f>
        <v/>
      </c>
      <c r="B7" s="83">
        <f>SRF!F28</f>
        <v>0</v>
      </c>
      <c r="C7" s="153">
        <f>IF(SRF!E28="cm",CONVERT(SRF!B28/100,"m","in"),SRF!B28)</f>
        <v>0</v>
      </c>
      <c r="D7" s="153">
        <f>IF(SRF!E28="cm",CONVERT(SRF!C28/100,"m","in"),SRF!C28)</f>
        <v>0</v>
      </c>
      <c r="E7" s="153">
        <f>IF(SRF!E28="cm",CONVERT(SRF!D28/100,"m","in"),SRF!D28)</f>
        <v>0</v>
      </c>
      <c r="F7" s="154">
        <f>IF(SRF!I28="Kg",CONVERT(SRF!H28*1000,"g","lbm"),SRF!H28)</f>
        <v>0</v>
      </c>
      <c r="G7" s="125">
        <f t="shared" si="0"/>
        <v>0</v>
      </c>
    </row>
    <row r="8" spans="1:7" x14ac:dyDescent="0.45">
      <c r="A8" s="82" t="str">
        <f>IF(SRF!A29=0,"",SRF!A29)</f>
        <v/>
      </c>
      <c r="B8" s="83">
        <f>SRF!F29</f>
        <v>0</v>
      </c>
      <c r="C8" s="153">
        <f>IF(SRF!E29="cm",CONVERT(SRF!B29/100,"m","in"),SRF!B29)</f>
        <v>0</v>
      </c>
      <c r="D8" s="153">
        <f>IF(SRF!E29="cm",CONVERT(SRF!C29/100,"m","in"),SRF!C29)</f>
        <v>0</v>
      </c>
      <c r="E8" s="153">
        <f>IF(SRF!E29="cm",CONVERT(SRF!D29/100,"m","in"),SRF!D29)</f>
        <v>0</v>
      </c>
      <c r="F8" s="154">
        <f>IF(SRF!I29="Kg",CONVERT(SRF!H29*1000,"g","lbm"),SRF!H29)</f>
        <v>0</v>
      </c>
      <c r="G8" s="125">
        <f t="shared" si="0"/>
        <v>0</v>
      </c>
    </row>
    <row r="9" spans="1:7" x14ac:dyDescent="0.45">
      <c r="A9" s="82" t="str">
        <f>IF(SRF!A30=0,"",SRF!A30)</f>
        <v/>
      </c>
      <c r="B9" s="83">
        <f>SRF!F30</f>
        <v>0</v>
      </c>
      <c r="C9" s="153">
        <f>IF(SRF!E30="cm",CONVERT(SRF!B30/100,"m","in"),SRF!B30)</f>
        <v>0</v>
      </c>
      <c r="D9" s="153">
        <f>IF(SRF!E30="cm",CONVERT(SRF!C30/100,"m","in"),SRF!C30)</f>
        <v>0</v>
      </c>
      <c r="E9" s="153">
        <f>IF(SRF!E30="cm",CONVERT(SRF!D30/100,"m","in"),SRF!D30)</f>
        <v>0</v>
      </c>
      <c r="F9" s="154">
        <f>IF(SRF!I30="Kg",CONVERT(SRF!H30*1000,"g","lbm"),SRF!H30)</f>
        <v>0</v>
      </c>
      <c r="G9" s="125">
        <f t="shared" si="0"/>
        <v>0</v>
      </c>
    </row>
    <row r="10" spans="1:7" x14ac:dyDescent="0.45">
      <c r="A10" s="82" t="str">
        <f>IF(SRF!A31=0,"",SRF!A31)</f>
        <v/>
      </c>
      <c r="B10" s="83">
        <f>SRF!F31</f>
        <v>0</v>
      </c>
      <c r="C10" s="153">
        <f>IF(SRF!E31="cm",CONVERT(SRF!B31/100,"m","in"),SRF!B31)</f>
        <v>0</v>
      </c>
      <c r="D10" s="153">
        <f>IF(SRF!E31="cm",CONVERT(SRF!C31/100,"m","in"),SRF!C31)</f>
        <v>0</v>
      </c>
      <c r="E10" s="153">
        <f>IF(SRF!E31="cm",CONVERT(SRF!D31/100,"m","in"),SRF!D31)</f>
        <v>0</v>
      </c>
      <c r="F10" s="154">
        <f>IF(SRF!I31="Kg",CONVERT(SRF!H31*1000,"g","lbm"),SRF!H31)</f>
        <v>0</v>
      </c>
      <c r="G10" s="125">
        <f t="shared" si="0"/>
        <v>0</v>
      </c>
    </row>
    <row r="11" spans="1:7" x14ac:dyDescent="0.45">
      <c r="A11" s="86"/>
      <c r="B11" s="83"/>
      <c r="C11" s="153"/>
      <c r="D11" s="153"/>
      <c r="E11" s="153"/>
      <c r="F11" s="153"/>
      <c r="G11" s="125">
        <f t="shared" si="0"/>
        <v>0</v>
      </c>
    </row>
    <row r="12" spans="1:7" x14ac:dyDescent="0.45">
      <c r="A12" s="86"/>
      <c r="B12" s="83"/>
      <c r="C12" s="153"/>
      <c r="D12" s="153"/>
      <c r="E12" s="153"/>
      <c r="F12" s="153"/>
      <c r="G12" s="125">
        <f t="shared" si="0"/>
        <v>0</v>
      </c>
    </row>
    <row r="13" spans="1:7" x14ac:dyDescent="0.45">
      <c r="A13" s="86"/>
      <c r="B13" s="83"/>
      <c r="C13" s="153"/>
      <c r="D13" s="153"/>
      <c r="E13" s="153"/>
      <c r="F13" s="153"/>
      <c r="G13" s="125">
        <f t="shared" si="0"/>
        <v>0</v>
      </c>
    </row>
    <row r="14" spans="1:7" x14ac:dyDescent="0.45">
      <c r="A14" s="86"/>
      <c r="B14" s="83"/>
      <c r="C14" s="153"/>
      <c r="D14" s="153"/>
      <c r="E14" s="153"/>
      <c r="F14" s="153"/>
      <c r="G14" s="125">
        <f t="shared" si="0"/>
        <v>0</v>
      </c>
    </row>
    <row r="15" spans="1:7" x14ac:dyDescent="0.45">
      <c r="A15" s="86"/>
      <c r="B15" s="83"/>
      <c r="C15" s="153"/>
      <c r="D15" s="153"/>
      <c r="E15" s="153"/>
      <c r="F15" s="153"/>
      <c r="G15" s="125">
        <f t="shared" si="0"/>
        <v>0</v>
      </c>
    </row>
    <row r="16" spans="1:7" x14ac:dyDescent="0.45">
      <c r="A16" s="86"/>
      <c r="B16" s="83"/>
      <c r="C16" s="153"/>
      <c r="D16" s="153"/>
      <c r="E16" s="153"/>
      <c r="F16" s="153"/>
      <c r="G16" s="125">
        <f t="shared" si="0"/>
        <v>0</v>
      </c>
    </row>
    <row r="17" spans="1:7" ht="14.65" thickBot="1" x14ac:dyDescent="0.5">
      <c r="A17" s="127"/>
      <c r="B17" s="100"/>
      <c r="C17" s="155"/>
      <c r="D17" s="155"/>
      <c r="E17" s="155"/>
      <c r="F17" s="155"/>
      <c r="G17" s="128">
        <f t="shared" si="0"/>
        <v>0</v>
      </c>
    </row>
  </sheetData>
  <mergeCells count="1">
    <mergeCell ref="A1:G1"/>
  </mergeCells>
  <dataValidations count="3">
    <dataValidation type="whole" allowBlank="1" showInputMessage="1" showErrorMessage="1" sqref="B3:B10" xr:uid="{0CC6D7D4-2A07-49CD-9828-87459D25623C}">
      <formula1>-1</formula1>
      <formula2>1000</formula2>
    </dataValidation>
    <dataValidation type="list" allowBlank="1" showInputMessage="1" showErrorMessage="1" error="Please click on the dropdown list and select one of the options provided. " sqref="A11:A17" xr:uid="{FD5FF0C2-2E72-4C77-A4A5-11D6C0E926E0}">
      <formula1>PACKAGETYPE</formula1>
    </dataValidation>
    <dataValidation allowBlank="1" showInputMessage="1" showErrorMessage="1" error="Please click on the dropdown list and select one of the options provided. " sqref="A3:A10" xr:uid="{13D59281-958E-4453-84AE-A3BD213A38F8}"/>
  </dataValidations>
  <pageMargins left="0.7" right="0.7" top="0.75" bottom="0.75" header="0.3" footer="0.3"/>
  <pageSetup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C5062-FE3F-4C88-B341-EFD7D9C6B7C9}">
  <sheetPr codeName="Sheet5">
    <pageSetUpPr fitToPage="1"/>
  </sheetPr>
  <dimension ref="A1:N55"/>
  <sheetViews>
    <sheetView zoomScaleNormal="100" workbookViewId="0">
      <selection activeCell="A46" sqref="A46:R46"/>
    </sheetView>
  </sheetViews>
  <sheetFormatPr defaultColWidth="9.1328125" defaultRowHeight="12.75" x14ac:dyDescent="0.35"/>
  <cols>
    <col min="1" max="1" width="9.1328125" style="222"/>
    <col min="2" max="2" width="13.796875" style="222" customWidth="1"/>
    <col min="3" max="3" width="11.33203125" style="222" bestFit="1" customWidth="1"/>
    <col min="4" max="5" width="10.53125" style="222" customWidth="1"/>
    <col min="6" max="11" width="9.1328125" style="222"/>
    <col min="12" max="12" width="20.46484375" style="222" bestFit="1" customWidth="1"/>
    <col min="13" max="14" width="10.1328125" style="222" bestFit="1" customWidth="1"/>
    <col min="15" max="15" width="11.1328125" style="222" bestFit="1" customWidth="1"/>
    <col min="16" max="16384" width="9.1328125" style="222"/>
  </cols>
  <sheetData>
    <row r="1" spans="1:14" ht="18" customHeight="1" x14ac:dyDescent="0.4">
      <c r="A1" s="221" t="s">
        <v>200</v>
      </c>
      <c r="L1" s="397"/>
      <c r="M1" s="223"/>
      <c r="N1" s="223"/>
    </row>
    <row r="2" spans="1:14" ht="18" customHeight="1" x14ac:dyDescent="0.35">
      <c r="A2" s="224" t="s">
        <v>201</v>
      </c>
      <c r="K2" s="225"/>
      <c r="L2" s="397"/>
    </row>
    <row r="3" spans="1:14" x14ac:dyDescent="0.35">
      <c r="A3" s="398"/>
      <c r="B3" s="399"/>
      <c r="C3" s="399"/>
      <c r="D3" s="399"/>
      <c r="E3" s="400" t="s">
        <v>202</v>
      </c>
      <c r="F3" s="400"/>
    </row>
    <row r="4" spans="1:14" ht="13.5" thickBot="1" x14ac:dyDescent="0.45">
      <c r="A4" s="226"/>
      <c r="B4" s="401"/>
      <c r="C4" s="401"/>
      <c r="D4" s="401"/>
      <c r="E4" s="401"/>
      <c r="F4" s="226"/>
      <c r="G4" s="226"/>
      <c r="H4" s="226"/>
      <c r="I4" s="226"/>
      <c r="J4" s="226"/>
      <c r="K4" s="226"/>
      <c r="L4" s="226"/>
    </row>
    <row r="5" spans="1:14" x14ac:dyDescent="0.35">
      <c r="D5" s="227"/>
    </row>
    <row r="6" spans="1:14" ht="13.5" thickBot="1" x14ac:dyDescent="0.45">
      <c r="A6" s="228"/>
      <c r="B6" s="229" t="s">
        <v>203</v>
      </c>
      <c r="C6" s="402" t="str">
        <f>IF(SRF!J12=0,"",SRF!J12)</f>
        <v/>
      </c>
      <c r="D6" s="402"/>
      <c r="G6" s="230" t="s">
        <v>204</v>
      </c>
      <c r="H6" s="403" t="str">
        <f>IF(SRF!B8=0,"",SRF!B8)</f>
        <v/>
      </c>
      <c r="I6" s="403"/>
      <c r="J6" s="403"/>
      <c r="K6" s="404"/>
      <c r="L6" s="230"/>
    </row>
    <row r="7" spans="1:14" ht="13.15" x14ac:dyDescent="0.4">
      <c r="A7" s="231"/>
      <c r="B7" s="231"/>
      <c r="C7" s="231"/>
      <c r="D7" s="231"/>
      <c r="E7" s="231"/>
      <c r="F7" s="231"/>
      <c r="G7" s="232"/>
      <c r="H7" s="403" t="str">
        <f>IF(SRF!B9=0,"",SRF!B9)</f>
        <v/>
      </c>
      <c r="I7" s="403"/>
      <c r="J7" s="403"/>
      <c r="K7" s="404"/>
      <c r="L7" s="231"/>
    </row>
    <row r="8" spans="1:14" ht="13.15" x14ac:dyDescent="0.4">
      <c r="A8" s="231"/>
      <c r="B8" s="231"/>
      <c r="C8" s="231"/>
      <c r="D8" s="231"/>
      <c r="E8" s="231"/>
      <c r="F8" s="231"/>
      <c r="G8" s="233"/>
      <c r="H8" s="403" t="str">
        <f>IF(SRF!B10=0,"",SRF!B10)</f>
        <v/>
      </c>
      <c r="I8" s="403"/>
      <c r="J8" s="403"/>
      <c r="K8" s="404"/>
      <c r="L8" s="231"/>
    </row>
    <row r="9" spans="1:14" ht="13.15" x14ac:dyDescent="0.4">
      <c r="A9" s="231"/>
      <c r="B9" s="234"/>
      <c r="C9" s="234"/>
      <c r="D9" s="234"/>
      <c r="E9" s="231"/>
      <c r="F9" s="231" t="s">
        <v>74</v>
      </c>
      <c r="G9" s="235"/>
      <c r="H9" s="403" t="str">
        <f>IF(SRF!B11=0,"",SRF!B11)</f>
        <v/>
      </c>
      <c r="I9" s="403"/>
      <c r="J9" s="403"/>
      <c r="K9" s="404"/>
      <c r="L9" s="231"/>
    </row>
    <row r="10" spans="1:14" x14ac:dyDescent="0.35">
      <c r="A10" s="231"/>
      <c r="B10" s="231"/>
      <c r="C10" s="231"/>
      <c r="D10" s="231"/>
      <c r="E10" s="231"/>
      <c r="F10" s="231"/>
      <c r="G10" s="231"/>
      <c r="H10" s="231"/>
      <c r="I10" s="231"/>
      <c r="J10" s="231"/>
      <c r="K10" s="235"/>
      <c r="L10" s="231"/>
    </row>
    <row r="11" spans="1:14" ht="51" customHeight="1" x14ac:dyDescent="0.35">
      <c r="A11" s="411" t="s">
        <v>205</v>
      </c>
      <c r="B11" s="411"/>
      <c r="C11" s="411"/>
      <c r="D11" s="411"/>
      <c r="E11" s="411"/>
      <c r="F11" s="411"/>
      <c r="G11" s="411"/>
      <c r="H11" s="411"/>
      <c r="I11" s="411"/>
      <c r="J11" s="411"/>
      <c r="K11" s="411"/>
      <c r="L11" s="411"/>
    </row>
    <row r="12" spans="1:14" x14ac:dyDescent="0.35">
      <c r="A12" s="236"/>
      <c r="B12" s="236"/>
      <c r="C12" s="236"/>
      <c r="D12" s="236"/>
      <c r="E12" s="236"/>
      <c r="F12" s="236"/>
      <c r="G12" s="236"/>
      <c r="H12" s="236"/>
      <c r="I12" s="236"/>
      <c r="J12" s="236"/>
      <c r="K12" s="236"/>
      <c r="L12" s="236"/>
    </row>
    <row r="13" spans="1:14" ht="13.15" x14ac:dyDescent="0.4">
      <c r="A13" s="237" t="s">
        <v>206</v>
      </c>
      <c r="B13" s="229"/>
      <c r="C13" s="412" t="str">
        <f>IF(SRF!B35=0,"",SRF!B35)</f>
        <v/>
      </c>
      <c r="D13" s="412"/>
      <c r="E13" s="412"/>
      <c r="F13" s="412"/>
      <c r="G13" s="412"/>
      <c r="H13" s="412"/>
      <c r="I13" s="412"/>
      <c r="J13" s="412"/>
      <c r="K13" s="412"/>
    </row>
    <row r="14" spans="1:14" ht="13.15" x14ac:dyDescent="0.4">
      <c r="A14" s="230"/>
      <c r="B14" s="230"/>
      <c r="C14" s="412" t="str">
        <f>IF(SRF!B36=0,"",SRF!B36)</f>
        <v/>
      </c>
      <c r="D14" s="412"/>
      <c r="E14" s="412"/>
      <c r="F14" s="412"/>
      <c r="G14" s="412"/>
      <c r="H14" s="412"/>
      <c r="I14" s="412"/>
      <c r="J14" s="412"/>
      <c r="K14" s="412"/>
      <c r="L14" s="229"/>
    </row>
    <row r="15" spans="1:14" ht="13.15" x14ac:dyDescent="0.4">
      <c r="A15" s="230"/>
      <c r="B15" s="230"/>
      <c r="C15" s="412" t="str">
        <f>IF(SRF!B37=0,"",SRF!B37)</f>
        <v/>
      </c>
      <c r="D15" s="412"/>
      <c r="E15" s="412"/>
      <c r="F15" s="412"/>
      <c r="G15" s="412"/>
      <c r="H15" s="412"/>
      <c r="I15" s="412"/>
      <c r="J15" s="412"/>
      <c r="K15" s="412"/>
      <c r="L15" s="229"/>
    </row>
    <row r="16" spans="1:14" ht="13.15" x14ac:dyDescent="0.4">
      <c r="A16" s="237"/>
      <c r="B16" s="229"/>
      <c r="C16" s="419" t="str">
        <f>IF(SRF!B38=0,"",SRF!B38)</f>
        <v/>
      </c>
      <c r="D16" s="419"/>
      <c r="E16" s="419"/>
      <c r="F16" s="419"/>
      <c r="G16" s="419"/>
      <c r="H16" s="419" t="str">
        <f>IF(SRF!J35=0,"",SRF!J35&amp;" "&amp;SRF!J36)</f>
        <v/>
      </c>
      <c r="I16" s="419"/>
      <c r="J16" s="419"/>
      <c r="K16" s="419"/>
      <c r="L16" s="230"/>
    </row>
    <row r="17" spans="1:13" ht="6.75" customHeight="1" x14ac:dyDescent="0.35">
      <c r="A17" s="230"/>
      <c r="B17" s="230"/>
      <c r="C17" s="230"/>
      <c r="D17" s="230"/>
      <c r="E17" s="230"/>
      <c r="F17" s="230"/>
      <c r="G17" s="230"/>
      <c r="H17" s="230"/>
      <c r="I17" s="230"/>
      <c r="J17" s="230"/>
      <c r="K17" s="230"/>
      <c r="L17" s="230"/>
    </row>
    <row r="18" spans="1:13" ht="6.75" customHeight="1" thickBot="1" x14ac:dyDescent="0.4">
      <c r="A18" s="230"/>
      <c r="B18" s="230"/>
      <c r="C18" s="230"/>
      <c r="D18" s="230"/>
      <c r="E18" s="230"/>
      <c r="F18" s="230"/>
      <c r="G18" s="230"/>
      <c r="H18" s="230"/>
      <c r="I18" s="230"/>
      <c r="J18" s="230"/>
      <c r="K18" s="230"/>
      <c r="L18" s="230"/>
    </row>
    <row r="19" spans="1:13" ht="20.25" x14ac:dyDescent="0.35">
      <c r="A19" s="238" t="s">
        <v>4</v>
      </c>
      <c r="B19" s="239" t="s">
        <v>207</v>
      </c>
      <c r="C19" s="240" t="s">
        <v>208</v>
      </c>
      <c r="D19" s="413" t="s">
        <v>209</v>
      </c>
      <c r="E19" s="414"/>
      <c r="F19" s="414"/>
      <c r="G19" s="414"/>
      <c r="H19" s="415"/>
      <c r="I19" s="241" t="s">
        <v>242</v>
      </c>
      <c r="J19" s="239" t="s">
        <v>210</v>
      </c>
      <c r="K19" s="242" t="s">
        <v>211</v>
      </c>
      <c r="L19" s="405" t="s">
        <v>212</v>
      </c>
      <c r="M19" s="406"/>
    </row>
    <row r="20" spans="1:13" ht="33.6" customHeight="1" x14ac:dyDescent="0.35">
      <c r="A20" s="243" t="str">
        <f>IF(SRF!F16=0,"",SRF!F16)</f>
        <v/>
      </c>
      <c r="B20" s="244" t="str">
        <f>IF(SRF!A16=0,"",SRF!A16)</f>
        <v/>
      </c>
      <c r="C20" s="244" t="str">
        <f>IF(A20="","","X")</f>
        <v/>
      </c>
      <c r="D20" s="416" t="str">
        <f>IF(SRF!L16=0,"",SRF!L16&amp;", "&amp;SRF!M16&amp;", "&amp;(IF(SRF!P16=0,SRF!O16,IF(SRF!Q16=0,SRF!O16&amp;"("&amp;SRF!P16&amp;")",SRF!O16&amp;"("&amp;SRF!P16&amp;","&amp;SRF!Q16&amp;")"))&amp;IF(SRF!R16=0,"",(", "&amp;SRF!R16))))</f>
        <v/>
      </c>
      <c r="E20" s="417"/>
      <c r="F20" s="417"/>
      <c r="G20" s="417"/>
      <c r="H20" s="418"/>
      <c r="I20" s="245" t="str">
        <f>IF(SRF!J16=0,"",SRF!J16)</f>
        <v/>
      </c>
      <c r="J20" s="246" t="str">
        <f>IF(SRF!H16=0,"",SRF!H16*SRF!F16)</f>
        <v/>
      </c>
      <c r="K20" s="244" t="str">
        <f>IF(A20="","","85")</f>
        <v/>
      </c>
      <c r="L20" s="407"/>
      <c r="M20" s="408"/>
    </row>
    <row r="21" spans="1:13" ht="33.6" customHeight="1" x14ac:dyDescent="0.35">
      <c r="A21" s="243" t="str">
        <f>IF(SRF!F17=0,"",SRF!F17)</f>
        <v/>
      </c>
      <c r="B21" s="244" t="str">
        <f>IF(SRF!A17=0,"",SRF!A17)</f>
        <v/>
      </c>
      <c r="C21" s="244" t="str">
        <f t="shared" ref="C21:C24" si="0">IF(A21="","","X")</f>
        <v/>
      </c>
      <c r="D21" s="416" t="str">
        <f>IF(SRF!L17=0,"",SRF!L17&amp;", "&amp;SRF!M17&amp;", "&amp;(IF(SRF!P17=0,SRF!O17,IF(SRF!Q17=0,SRF!O17&amp;"("&amp;SRF!P17&amp;")",SRF!O17&amp;"("&amp;SRF!P17&amp;","&amp;SRF!Q17&amp;")"))&amp;IF(SRF!R17=0,"",(", "&amp;SRF!R17))))</f>
        <v/>
      </c>
      <c r="E21" s="417"/>
      <c r="F21" s="417"/>
      <c r="G21" s="417"/>
      <c r="H21" s="418"/>
      <c r="I21" s="245" t="str">
        <f>IF(SRF!J17=0,"",SRF!J17)</f>
        <v/>
      </c>
      <c r="J21" s="246" t="str">
        <f>IF(SRF!H17=0,"",SRF!H17*SRF!F17)</f>
        <v/>
      </c>
      <c r="K21" s="244" t="str">
        <f t="shared" ref="K21:K25" si="1">IF(A21="","","85")</f>
        <v/>
      </c>
      <c r="L21" s="407"/>
      <c r="M21" s="408"/>
    </row>
    <row r="22" spans="1:13" ht="33.6" customHeight="1" x14ac:dyDescent="0.35">
      <c r="A22" s="243" t="str">
        <f>IF(SRF!F18=0,"",SRF!F18)</f>
        <v/>
      </c>
      <c r="B22" s="244" t="str">
        <f>IF(SRF!A18=0,"",SRF!A18)</f>
        <v/>
      </c>
      <c r="C22" s="244" t="str">
        <f t="shared" si="0"/>
        <v/>
      </c>
      <c r="D22" s="416" t="str">
        <f>IF(SRF!L18=0,"",SRF!L18&amp;", "&amp;SRF!M18&amp;", "&amp;(IF(SRF!P18=0,SRF!O18,IF(SRF!Q18=0,SRF!O18&amp;"("&amp;SRF!P18&amp;")",SRF!O18&amp;"("&amp;SRF!P18&amp;","&amp;SRF!Q18&amp;")"))&amp;IF(SRF!R18=0,"",(", "&amp;SRF!R18))))</f>
        <v/>
      </c>
      <c r="E22" s="417"/>
      <c r="F22" s="417"/>
      <c r="G22" s="417"/>
      <c r="H22" s="418"/>
      <c r="I22" s="245" t="str">
        <f>IF(SRF!J18=0,"",SRF!J18)</f>
        <v/>
      </c>
      <c r="J22" s="246" t="str">
        <f>IF(SRF!H18=0,"",SRF!H18*SRF!F18)</f>
        <v/>
      </c>
      <c r="K22" s="244" t="str">
        <f t="shared" si="1"/>
        <v/>
      </c>
      <c r="L22" s="409" t="s">
        <v>213</v>
      </c>
      <c r="M22" s="410"/>
    </row>
    <row r="23" spans="1:13" ht="33.6" customHeight="1" x14ac:dyDescent="0.35">
      <c r="A23" s="243" t="str">
        <f>IF(SRF!F19=0,"",SRF!F19)</f>
        <v/>
      </c>
      <c r="B23" s="244" t="str">
        <f>IF(SRF!A19=0,"",SRF!A19)</f>
        <v/>
      </c>
      <c r="C23" s="244" t="str">
        <f t="shared" si="0"/>
        <v/>
      </c>
      <c r="D23" s="416" t="str">
        <f>IF(SRF!L19=0,"",SRF!L19&amp;", "&amp;SRF!M19&amp;", "&amp;(IF(SRF!P19=0,SRF!O19,IF(SRF!Q19=0,SRF!O19&amp;"("&amp;SRF!P19&amp;")",SRF!O19&amp;"("&amp;SRF!P19&amp;","&amp;SRF!Q19&amp;")"))&amp;IF(SRF!R19=0,"",(", "&amp;SRF!R19))))</f>
        <v/>
      </c>
      <c r="E23" s="417"/>
      <c r="F23" s="417"/>
      <c r="G23" s="417"/>
      <c r="H23" s="418"/>
      <c r="I23" s="245" t="str">
        <f>IF(SRF!J19=0,"",SRF!J19)</f>
        <v/>
      </c>
      <c r="J23" s="246" t="str">
        <f>IF(SRF!H19=0,"",SRF!H19*SRF!F19)</f>
        <v/>
      </c>
      <c r="K23" s="244" t="str">
        <f t="shared" si="1"/>
        <v/>
      </c>
      <c r="L23" s="409"/>
      <c r="M23" s="410"/>
    </row>
    <row r="24" spans="1:13" ht="33.6" customHeight="1" x14ac:dyDescent="0.35">
      <c r="A24" s="243" t="str">
        <f>IF(SRF!F20=0,"",SRF!F20)</f>
        <v/>
      </c>
      <c r="B24" s="244" t="str">
        <f>IF(SRF!A20=0,"",SRF!A20)</f>
        <v/>
      </c>
      <c r="C24" s="244" t="str">
        <f t="shared" si="0"/>
        <v/>
      </c>
      <c r="D24" s="416" t="str">
        <f>IF(SRF!L20=0,"",SRF!L20&amp;", "&amp;SRF!M20&amp;", "&amp;(IF(SRF!P20=0,SRF!O20,IF(SRF!Q20=0,SRF!O20&amp;"("&amp;SRF!P20&amp;")",SRF!O20&amp;"("&amp;SRF!P20&amp;","&amp;SRF!Q20&amp;")"))&amp;IF(SRF!R20=0,"",(", "&amp;SRF!R20))))</f>
        <v/>
      </c>
      <c r="E24" s="417"/>
      <c r="F24" s="417"/>
      <c r="G24" s="417"/>
      <c r="H24" s="418"/>
      <c r="I24" s="245" t="str">
        <f>IF(SRF!J20=0,"",SRF!J20)</f>
        <v/>
      </c>
      <c r="J24" s="246" t="str">
        <f>IF(SRF!H20=0,"",SRF!H20*SRF!F20)</f>
        <v/>
      </c>
      <c r="K24" s="244" t="str">
        <f t="shared" si="1"/>
        <v/>
      </c>
      <c r="L24" s="445"/>
      <c r="M24" s="446"/>
    </row>
    <row r="25" spans="1:13" ht="33.6" customHeight="1" x14ac:dyDescent="0.35">
      <c r="A25" s="247" t="str">
        <f>IF(SRF!F24=0,"",SRF!F24)</f>
        <v/>
      </c>
      <c r="B25" s="248" t="str">
        <f>IF(SRF!A24=0,"",SRF!A24)</f>
        <v/>
      </c>
      <c r="C25" s="248"/>
      <c r="D25" s="453" t="str">
        <f>IF(A25="","",SRF!L24)</f>
        <v/>
      </c>
      <c r="E25" s="454"/>
      <c r="F25" s="454"/>
      <c r="G25" s="454"/>
      <c r="H25" s="455"/>
      <c r="I25" s="245" t="str">
        <f>IF(SRF!J24=0,"",SRF!J24)</f>
        <v/>
      </c>
      <c r="J25" s="249" t="str">
        <f>IF(SRF!H24=0,"",SRF!H24*SRF!F24)</f>
        <v/>
      </c>
      <c r="K25" s="248" t="str">
        <f t="shared" si="1"/>
        <v/>
      </c>
      <c r="L25" s="445"/>
      <c r="M25" s="446"/>
    </row>
    <row r="26" spans="1:13" ht="33.6" customHeight="1" x14ac:dyDescent="0.35">
      <c r="A26" s="247" t="str">
        <f>IF(SRF!F25=0,"",SRF!F25)</f>
        <v/>
      </c>
      <c r="B26" s="248" t="str">
        <f>IF(SRF!A25=0,"",SRF!A25)</f>
        <v/>
      </c>
      <c r="C26" s="248"/>
      <c r="D26" s="453" t="str">
        <f>IF(A26="","",SRF!L25)</f>
        <v/>
      </c>
      <c r="E26" s="454"/>
      <c r="F26" s="454"/>
      <c r="G26" s="454"/>
      <c r="H26" s="455"/>
      <c r="I26" s="245" t="str">
        <f>IF(SRF!J25=0,"",SRF!J25)</f>
        <v/>
      </c>
      <c r="J26" s="249" t="str">
        <f>IF(SRF!H25=0,"",SRF!H25*SRF!F25)</f>
        <v/>
      </c>
      <c r="K26" s="248" t="str">
        <f t="shared" ref="K26:K32" si="2">IF(A26="","","85")</f>
        <v/>
      </c>
      <c r="L26" s="445"/>
      <c r="M26" s="446"/>
    </row>
    <row r="27" spans="1:13" ht="33.6" customHeight="1" x14ac:dyDescent="0.35">
      <c r="A27" s="247" t="str">
        <f>IF(SRF!F26=0,"",SRF!F26)</f>
        <v/>
      </c>
      <c r="B27" s="248" t="str">
        <f>IF(SRF!A26=0,"",SRF!A26)</f>
        <v/>
      </c>
      <c r="C27" s="248"/>
      <c r="D27" s="453" t="str">
        <f>IF(A27="","",SRF!L26)</f>
        <v/>
      </c>
      <c r="E27" s="454"/>
      <c r="F27" s="454"/>
      <c r="G27" s="454"/>
      <c r="H27" s="455"/>
      <c r="I27" s="245" t="str">
        <f>IF(SRF!J26=0,"",SRF!J26)</f>
        <v/>
      </c>
      <c r="J27" s="249" t="str">
        <f>IF(SRF!H26=0,"",SRF!H26*SRF!F26)</f>
        <v/>
      </c>
      <c r="K27" s="248" t="str">
        <f t="shared" si="2"/>
        <v/>
      </c>
      <c r="L27" s="445"/>
      <c r="M27" s="446"/>
    </row>
    <row r="28" spans="1:13" ht="33.6" customHeight="1" x14ac:dyDescent="0.35">
      <c r="A28" s="247" t="str">
        <f>IF(SRF!F27=0,"",SRF!F27)</f>
        <v/>
      </c>
      <c r="B28" s="248" t="str">
        <f>IF(SRF!A27=0,"",SRF!A27)</f>
        <v/>
      </c>
      <c r="C28" s="248"/>
      <c r="D28" s="453" t="str">
        <f>IF(A28="","",SRF!L27)</f>
        <v/>
      </c>
      <c r="E28" s="454"/>
      <c r="F28" s="454"/>
      <c r="G28" s="454"/>
      <c r="H28" s="455"/>
      <c r="I28" s="245" t="str">
        <f>IF(SRF!J27=0,"",SRF!J27)</f>
        <v/>
      </c>
      <c r="J28" s="249" t="str">
        <f>IF(SRF!H27=0,"",SRF!H27*SRF!F27)</f>
        <v/>
      </c>
      <c r="K28" s="248" t="str">
        <f t="shared" si="2"/>
        <v/>
      </c>
      <c r="L28" s="445"/>
      <c r="M28" s="446"/>
    </row>
    <row r="29" spans="1:13" ht="33.6" customHeight="1" x14ac:dyDescent="0.35">
      <c r="A29" s="247" t="str">
        <f>IF(SRF!F28=0,"",SRF!F28)</f>
        <v/>
      </c>
      <c r="B29" s="248" t="str">
        <f>IF(SRF!A28=0,"",SRF!A28)</f>
        <v/>
      </c>
      <c r="C29" s="248"/>
      <c r="D29" s="453" t="str">
        <f>IF(A29="","",SRF!L28)</f>
        <v/>
      </c>
      <c r="E29" s="454"/>
      <c r="F29" s="454"/>
      <c r="G29" s="454"/>
      <c r="H29" s="455"/>
      <c r="I29" s="245" t="str">
        <f>IF(SRF!J28=0,"",SRF!J28)</f>
        <v/>
      </c>
      <c r="J29" s="249" t="str">
        <f>IF(SRF!H28=0,"",SRF!H28*SRF!F28)</f>
        <v/>
      </c>
      <c r="K29" s="248" t="str">
        <f t="shared" si="2"/>
        <v/>
      </c>
      <c r="L29" s="445"/>
      <c r="M29" s="446"/>
    </row>
    <row r="30" spans="1:13" ht="33.6" customHeight="1" x14ac:dyDescent="0.35">
      <c r="A30" s="247" t="str">
        <f>IF(SRF!F29=0,"",SRF!F29)</f>
        <v/>
      </c>
      <c r="B30" s="248" t="str">
        <f>IF(SRF!A29=0,"",SRF!A29)</f>
        <v/>
      </c>
      <c r="C30" s="248"/>
      <c r="D30" s="453" t="str">
        <f>IF(A30="","",SRF!L29)</f>
        <v/>
      </c>
      <c r="E30" s="454"/>
      <c r="F30" s="454"/>
      <c r="G30" s="454"/>
      <c r="H30" s="455"/>
      <c r="I30" s="245" t="str">
        <f>IF(SRF!J29=0,"",SRF!J29)</f>
        <v/>
      </c>
      <c r="J30" s="249" t="str">
        <f>IF(SRF!H29=0,"",SRF!H29*SRF!F29)</f>
        <v/>
      </c>
      <c r="K30" s="248" t="str">
        <f t="shared" si="2"/>
        <v/>
      </c>
      <c r="L30" s="445"/>
      <c r="M30" s="446"/>
    </row>
    <row r="31" spans="1:13" ht="33.6" customHeight="1" x14ac:dyDescent="0.35">
      <c r="A31" s="247" t="str">
        <f>IF(SRF!F30=0,"",SRF!F30)</f>
        <v/>
      </c>
      <c r="B31" s="248" t="str">
        <f>IF(SRF!A30=0,"",SRF!A30)</f>
        <v/>
      </c>
      <c r="C31" s="248"/>
      <c r="D31" s="453" t="str">
        <f>IF(A31="","",SRF!L30)</f>
        <v/>
      </c>
      <c r="E31" s="454"/>
      <c r="F31" s="454"/>
      <c r="G31" s="454"/>
      <c r="H31" s="455"/>
      <c r="I31" s="245" t="str">
        <f>IF(SRF!J30=0,"",SRF!J30)</f>
        <v/>
      </c>
      <c r="J31" s="249" t="str">
        <f>IF(SRF!H30=0,"",SRF!H30*SRF!F30)</f>
        <v/>
      </c>
      <c r="K31" s="248" t="str">
        <f t="shared" si="2"/>
        <v/>
      </c>
      <c r="L31" s="445"/>
      <c r="M31" s="446"/>
    </row>
    <row r="32" spans="1:13" ht="33.6" customHeight="1" x14ac:dyDescent="0.35">
      <c r="A32" s="247" t="str">
        <f>IF(SRF!F31=0,"",SRF!F31)</f>
        <v/>
      </c>
      <c r="B32" s="248" t="str">
        <f>IF(SRF!A31=0,"",SRF!A31)</f>
        <v/>
      </c>
      <c r="C32" s="248"/>
      <c r="D32" s="453" t="str">
        <f>IF(A32="","",SRF!L31)</f>
        <v/>
      </c>
      <c r="E32" s="454"/>
      <c r="F32" s="454"/>
      <c r="G32" s="454"/>
      <c r="H32" s="455"/>
      <c r="I32" s="245" t="str">
        <f>IF(SRF!J31=0,"",SRF!J31)</f>
        <v/>
      </c>
      <c r="J32" s="249" t="str">
        <f>IF(SRF!H31=0,"",SRF!H31*SRF!F31)</f>
        <v/>
      </c>
      <c r="K32" s="248" t="str">
        <f t="shared" si="2"/>
        <v/>
      </c>
      <c r="L32" s="445"/>
      <c r="M32" s="446"/>
    </row>
    <row r="33" spans="1:13" ht="18" customHeight="1" x14ac:dyDescent="0.35">
      <c r="A33" s="247"/>
      <c r="B33" s="248"/>
      <c r="C33" s="248"/>
      <c r="D33" s="416" t="str">
        <f>IF(A20="","","Emergency Contact Number:")</f>
        <v/>
      </c>
      <c r="E33" s="417"/>
      <c r="F33" s="417"/>
      <c r="G33" s="417"/>
      <c r="H33" s="418"/>
      <c r="I33" s="245"/>
      <c r="J33" s="248"/>
      <c r="K33" s="248"/>
      <c r="L33" s="420"/>
      <c r="M33" s="421"/>
    </row>
    <row r="34" spans="1:13" ht="18" customHeight="1" thickBot="1" x14ac:dyDescent="0.4">
      <c r="A34" s="250"/>
      <c r="B34" s="251"/>
      <c r="C34" s="251"/>
      <c r="D34" s="426" t="str">
        <f>IF(LEFT(H9,8)="Berkeley","Chemtrec  1-800-424-9300   CCN 10051","")</f>
        <v/>
      </c>
      <c r="E34" s="427"/>
      <c r="F34" s="427"/>
      <c r="G34" s="427"/>
      <c r="H34" s="428"/>
      <c r="I34" s="252"/>
      <c r="J34" s="251"/>
      <c r="K34" s="251"/>
      <c r="L34" s="422" t="s">
        <v>214</v>
      </c>
      <c r="M34" s="423"/>
    </row>
    <row r="35" spans="1:13" ht="54" customHeight="1" x14ac:dyDescent="0.35">
      <c r="A35" s="250"/>
      <c r="B35" s="251"/>
      <c r="C35" s="251"/>
      <c r="D35" s="429" t="str">
        <f>IF(SRF!B34="","","Special Instructions:  "&amp;SRF!B34)</f>
        <v/>
      </c>
      <c r="E35" s="430"/>
      <c r="F35" s="430"/>
      <c r="G35" s="430"/>
      <c r="H35" s="431"/>
      <c r="I35" s="252"/>
      <c r="J35" s="251"/>
      <c r="K35" s="251"/>
      <c r="L35" s="424" t="s">
        <v>215</v>
      </c>
      <c r="M35" s="425"/>
    </row>
    <row r="36" spans="1:13" ht="18" customHeight="1" x14ac:dyDescent="0.35">
      <c r="A36" s="267"/>
      <c r="B36" s="268"/>
      <c r="C36" s="268"/>
      <c r="D36" s="435"/>
      <c r="E36" s="436"/>
      <c r="F36" s="436"/>
      <c r="G36" s="436"/>
      <c r="H36" s="437"/>
      <c r="I36" s="269"/>
      <c r="J36" s="268"/>
      <c r="K36" s="268"/>
      <c r="L36" s="438" t="s">
        <v>95</v>
      </c>
      <c r="M36" s="439"/>
    </row>
    <row r="37" spans="1:13" ht="18" customHeight="1" x14ac:dyDescent="0.35">
      <c r="A37" s="267"/>
      <c r="B37" s="268"/>
      <c r="C37" s="268"/>
      <c r="D37" s="435"/>
      <c r="E37" s="436"/>
      <c r="F37" s="436"/>
      <c r="G37" s="436"/>
      <c r="H37" s="437"/>
      <c r="I37" s="269"/>
      <c r="J37" s="268"/>
      <c r="K37" s="268"/>
      <c r="L37" s="440" t="s">
        <v>252</v>
      </c>
      <c r="M37" s="441"/>
    </row>
    <row r="38" spans="1:13" ht="18" customHeight="1" x14ac:dyDescent="0.35">
      <c r="A38" s="267"/>
      <c r="B38" s="268"/>
      <c r="C38" s="268"/>
      <c r="D38" s="435"/>
      <c r="E38" s="436"/>
      <c r="F38" s="436"/>
      <c r="G38" s="436"/>
      <c r="H38" s="437"/>
      <c r="I38" s="269"/>
      <c r="J38" s="268"/>
      <c r="K38" s="270"/>
      <c r="L38" s="442" t="s">
        <v>216</v>
      </c>
      <c r="M38" s="443"/>
    </row>
    <row r="39" spans="1:13" ht="18" customHeight="1" x14ac:dyDescent="0.35">
      <c r="A39" s="267"/>
      <c r="B39" s="268"/>
      <c r="C39" s="271"/>
      <c r="D39" s="435"/>
      <c r="E39" s="436"/>
      <c r="F39" s="436"/>
      <c r="G39" s="436"/>
      <c r="H39" s="437"/>
      <c r="I39" s="272"/>
      <c r="J39" s="271"/>
      <c r="K39" s="270"/>
      <c r="L39" s="442" t="s">
        <v>217</v>
      </c>
      <c r="M39" s="443"/>
    </row>
    <row r="40" spans="1:13" ht="15.6" customHeight="1" x14ac:dyDescent="0.35">
      <c r="A40" s="250"/>
      <c r="B40" s="251"/>
      <c r="C40" s="251"/>
      <c r="D40" s="254" t="s">
        <v>218</v>
      </c>
      <c r="E40" s="449"/>
      <c r="F40" s="449"/>
      <c r="G40" s="450"/>
      <c r="H40" s="255"/>
      <c r="I40" s="255"/>
      <c r="J40" s="251"/>
      <c r="K40" s="253"/>
      <c r="L40" s="256" t="s">
        <v>219</v>
      </c>
      <c r="M40" s="230"/>
    </row>
    <row r="41" spans="1:13" ht="15.4" thickBot="1" x14ac:dyDescent="0.4">
      <c r="A41" s="250" t="s">
        <v>220</v>
      </c>
      <c r="B41" s="251"/>
      <c r="C41" s="251"/>
      <c r="D41" s="257"/>
      <c r="E41" s="449"/>
      <c r="F41" s="449"/>
      <c r="G41" s="450"/>
      <c r="H41" s="255"/>
      <c r="I41" s="255"/>
      <c r="J41" s="251" t="s">
        <v>221</v>
      </c>
      <c r="K41" s="253"/>
      <c r="L41" s="451"/>
      <c r="M41" s="452"/>
    </row>
    <row r="42" spans="1:13" ht="13.15" thickBot="1" x14ac:dyDescent="0.4">
      <c r="A42" s="250">
        <f>SUM(A20:A41)</f>
        <v>0</v>
      </c>
      <c r="B42" s="251"/>
      <c r="C42" s="251"/>
      <c r="D42" s="257" t="s">
        <v>247</v>
      </c>
      <c r="E42" s="432" t="str">
        <f>IF(SRF!N4=0,"",SRF!N4)</f>
        <v/>
      </c>
      <c r="F42" s="433"/>
      <c r="G42" s="434"/>
      <c r="H42" s="255"/>
      <c r="I42" s="255"/>
      <c r="J42" s="258">
        <f>SUM(J20:J41)</f>
        <v>0</v>
      </c>
      <c r="K42" s="259" t="s">
        <v>222</v>
      </c>
      <c r="L42" s="422" t="s">
        <v>223</v>
      </c>
      <c r="M42" s="423"/>
    </row>
    <row r="43" spans="1:13" ht="22.8" customHeight="1" x14ac:dyDescent="0.35">
      <c r="A43" s="447" t="s">
        <v>224</v>
      </c>
      <c r="B43" s="447"/>
      <c r="C43" s="447"/>
      <c r="D43" s="447"/>
      <c r="E43" s="447"/>
      <c r="F43" s="447"/>
      <c r="G43" s="447"/>
      <c r="H43" s="447"/>
      <c r="I43" s="447"/>
      <c r="J43" s="447"/>
      <c r="K43" s="447"/>
      <c r="L43" s="447"/>
    </row>
    <row r="44" spans="1:13" x14ac:dyDescent="0.35">
      <c r="A44" s="260"/>
      <c r="B44" s="260"/>
      <c r="C44" s="260"/>
      <c r="D44" s="260"/>
      <c r="E44" s="260"/>
      <c r="F44" s="261"/>
      <c r="G44" s="260"/>
      <c r="H44" s="260"/>
      <c r="I44" s="260"/>
      <c r="J44" s="260"/>
      <c r="K44" s="260"/>
      <c r="L44" s="260"/>
    </row>
    <row r="45" spans="1:13" ht="31.8" customHeight="1" x14ac:dyDescent="0.35">
      <c r="A45" s="448" t="s">
        <v>225</v>
      </c>
      <c r="B45" s="448"/>
      <c r="C45" s="448"/>
      <c r="D45" s="448"/>
      <c r="E45" s="448"/>
      <c r="F45" s="448"/>
      <c r="G45" s="448"/>
      <c r="H45" s="448"/>
      <c r="I45" s="448"/>
      <c r="J45" s="448"/>
      <c r="K45" s="448"/>
      <c r="L45" s="448"/>
    </row>
    <row r="46" spans="1:13" x14ac:dyDescent="0.35">
      <c r="K46" s="262"/>
      <c r="L46" s="262"/>
    </row>
    <row r="47" spans="1:13" x14ac:dyDescent="0.35">
      <c r="A47" s="263" t="s">
        <v>204</v>
      </c>
      <c r="B47" s="264"/>
      <c r="C47" s="264"/>
      <c r="D47" s="264"/>
      <c r="E47" s="264"/>
      <c r="H47" s="265" t="s">
        <v>226</v>
      </c>
      <c r="I47" s="264"/>
      <c r="J47" s="264"/>
      <c r="K47" s="264"/>
      <c r="L47" s="264"/>
    </row>
    <row r="48" spans="1:13" x14ac:dyDescent="0.35">
      <c r="A48" s="263"/>
      <c r="B48" s="444" t="s">
        <v>227</v>
      </c>
      <c r="C48" s="444"/>
      <c r="D48" s="444"/>
      <c r="E48" s="444"/>
      <c r="H48" s="263"/>
      <c r="I48" s="444" t="s">
        <v>227</v>
      </c>
      <c r="J48" s="444"/>
      <c r="K48" s="444"/>
      <c r="L48" s="444"/>
    </row>
    <row r="49" spans="1:12" x14ac:dyDescent="0.35">
      <c r="A49" s="263" t="s">
        <v>204</v>
      </c>
      <c r="B49" s="264"/>
      <c r="C49" s="264"/>
      <c r="D49" s="264"/>
      <c r="E49" s="264"/>
      <c r="H49" s="265" t="s">
        <v>226</v>
      </c>
      <c r="I49" s="264"/>
      <c r="J49" s="264"/>
      <c r="K49" s="264"/>
      <c r="L49" s="264"/>
    </row>
    <row r="50" spans="1:12" x14ac:dyDescent="0.35">
      <c r="A50" s="263"/>
      <c r="B50" s="444" t="s">
        <v>228</v>
      </c>
      <c r="C50" s="444"/>
      <c r="D50" s="444"/>
      <c r="E50" s="444"/>
      <c r="H50" s="263"/>
      <c r="I50" s="444" t="s">
        <v>228</v>
      </c>
      <c r="J50" s="444"/>
      <c r="K50" s="444"/>
      <c r="L50" s="444"/>
    </row>
    <row r="51" spans="1:12" x14ac:dyDescent="0.35">
      <c r="A51" s="266"/>
    </row>
    <row r="52" spans="1:12" x14ac:dyDescent="0.35">
      <c r="A52" s="263" t="s">
        <v>229</v>
      </c>
      <c r="B52" s="264"/>
      <c r="C52" s="264"/>
      <c r="D52" s="264"/>
      <c r="E52" s="264"/>
    </row>
    <row r="53" spans="1:12" x14ac:dyDescent="0.35">
      <c r="A53" s="263"/>
      <c r="B53" s="444" t="s">
        <v>227</v>
      </c>
      <c r="C53" s="444"/>
      <c r="D53" s="444"/>
      <c r="E53" s="444"/>
    </row>
    <row r="54" spans="1:12" x14ac:dyDescent="0.35">
      <c r="A54" s="263" t="s">
        <v>230</v>
      </c>
      <c r="B54" s="264"/>
      <c r="C54" s="264"/>
      <c r="D54" s="264"/>
      <c r="E54" s="264"/>
    </row>
    <row r="55" spans="1:12" x14ac:dyDescent="0.35">
      <c r="A55" s="263"/>
      <c r="B55" s="444" t="s">
        <v>228</v>
      </c>
      <c r="C55" s="444"/>
      <c r="D55" s="444"/>
      <c r="E55" s="444"/>
    </row>
  </sheetData>
  <sheetProtection selectLockedCells="1"/>
  <mergeCells count="67">
    <mergeCell ref="D30:H30"/>
    <mergeCell ref="D31:H31"/>
    <mergeCell ref="D32:H32"/>
    <mergeCell ref="D24:H24"/>
    <mergeCell ref="D25:H25"/>
    <mergeCell ref="D26:H26"/>
    <mergeCell ref="D28:H28"/>
    <mergeCell ref="D29:H29"/>
    <mergeCell ref="D27:H27"/>
    <mergeCell ref="L27:M27"/>
    <mergeCell ref="L28:M28"/>
    <mergeCell ref="L29:M29"/>
    <mergeCell ref="L24:M24"/>
    <mergeCell ref="L25:M25"/>
    <mergeCell ref="L26:M26"/>
    <mergeCell ref="B53:E53"/>
    <mergeCell ref="B55:E55"/>
    <mergeCell ref="C14:K14"/>
    <mergeCell ref="L32:M32"/>
    <mergeCell ref="L31:M31"/>
    <mergeCell ref="L30:M30"/>
    <mergeCell ref="A43:L43"/>
    <mergeCell ref="A45:L45"/>
    <mergeCell ref="B48:E48"/>
    <mergeCell ref="I48:L48"/>
    <mergeCell ref="B50:E50"/>
    <mergeCell ref="I50:L50"/>
    <mergeCell ref="L39:M39"/>
    <mergeCell ref="E40:G40"/>
    <mergeCell ref="E41:G41"/>
    <mergeCell ref="L41:M41"/>
    <mergeCell ref="E42:G42"/>
    <mergeCell ref="L42:M42"/>
    <mergeCell ref="D39:H39"/>
    <mergeCell ref="L36:M36"/>
    <mergeCell ref="L37:M37"/>
    <mergeCell ref="L38:M38"/>
    <mergeCell ref="D36:H36"/>
    <mergeCell ref="D37:H37"/>
    <mergeCell ref="D38:H38"/>
    <mergeCell ref="L33:M33"/>
    <mergeCell ref="L34:M34"/>
    <mergeCell ref="L35:M35"/>
    <mergeCell ref="D33:H33"/>
    <mergeCell ref="D34:H34"/>
    <mergeCell ref="D35:H35"/>
    <mergeCell ref="L19:M21"/>
    <mergeCell ref="L22:M23"/>
    <mergeCell ref="H7:K7"/>
    <mergeCell ref="H8:K8"/>
    <mergeCell ref="H9:K9"/>
    <mergeCell ref="A11:L11"/>
    <mergeCell ref="C13:K13"/>
    <mergeCell ref="C15:K15"/>
    <mergeCell ref="D19:H19"/>
    <mergeCell ref="D20:H20"/>
    <mergeCell ref="D21:H21"/>
    <mergeCell ref="D22:H22"/>
    <mergeCell ref="D23:H23"/>
    <mergeCell ref="C16:G16"/>
    <mergeCell ref="H16:K16"/>
    <mergeCell ref="L1:L2"/>
    <mergeCell ref="A3:D3"/>
    <mergeCell ref="E3:F3"/>
    <mergeCell ref="B4:E4"/>
    <mergeCell ref="C6:D6"/>
    <mergeCell ref="H6:K6"/>
  </mergeCells>
  <printOptions horizontalCentered="1" verticalCentered="1"/>
  <pageMargins left="0.25" right="0.25" top="0.5" bottom="0.5" header="0" footer="0.5"/>
  <pageSetup scale="62" orientation="portrait" horizontalDpi="4294967295"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6004B-BB96-4886-999D-1FB07DC48BDD}">
  <sheetPr codeName="Sheet6"/>
  <dimension ref="A1:D17"/>
  <sheetViews>
    <sheetView showGridLines="0" zoomScale="85" zoomScaleNormal="85" workbookViewId="0">
      <selection activeCell="E22" sqref="E22"/>
    </sheetView>
  </sheetViews>
  <sheetFormatPr defaultColWidth="9.1328125" defaultRowHeight="14.25" x14ac:dyDescent="0.45"/>
  <cols>
    <col min="1" max="1" width="19.33203125" style="126" customWidth="1"/>
    <col min="2" max="2" width="12" style="126" customWidth="1"/>
    <col min="3" max="3" width="21.53125" style="126" bestFit="1" customWidth="1"/>
    <col min="4" max="4" width="31" style="126" customWidth="1"/>
    <col min="5" max="16384" width="9.1328125" style="126"/>
  </cols>
  <sheetData>
    <row r="1" spans="1:4" ht="28.5" customHeight="1" thickBot="1" x14ac:dyDescent="0.5">
      <c r="A1" s="456" t="s">
        <v>97</v>
      </c>
      <c r="B1" s="457"/>
      <c r="C1" s="457"/>
      <c r="D1" s="457"/>
    </row>
    <row r="2" spans="1:4" ht="28.5" customHeight="1" thickBot="1" x14ac:dyDescent="0.5">
      <c r="A2" s="32" t="s">
        <v>98</v>
      </c>
      <c r="B2" s="130" t="s">
        <v>75</v>
      </c>
      <c r="C2" s="131" t="s">
        <v>99</v>
      </c>
      <c r="D2" s="132" t="s">
        <v>100</v>
      </c>
    </row>
    <row r="3" spans="1:4" x14ac:dyDescent="0.45">
      <c r="A3" s="82"/>
      <c r="B3" s="84"/>
      <c r="C3" s="133"/>
      <c r="D3" s="98"/>
    </row>
    <row r="4" spans="1:4" x14ac:dyDescent="0.45">
      <c r="A4" s="86"/>
      <c r="B4" s="83"/>
      <c r="C4" s="134"/>
      <c r="D4" s="98"/>
    </row>
    <row r="5" spans="1:4" x14ac:dyDescent="0.45">
      <c r="A5" s="86"/>
      <c r="B5" s="83"/>
      <c r="C5" s="134"/>
      <c r="D5" s="98"/>
    </row>
    <row r="6" spans="1:4" x14ac:dyDescent="0.45">
      <c r="A6" s="86"/>
      <c r="B6" s="83"/>
      <c r="C6" s="134"/>
      <c r="D6" s="98"/>
    </row>
    <row r="7" spans="1:4" x14ac:dyDescent="0.45">
      <c r="A7" s="86"/>
      <c r="B7" s="83"/>
      <c r="C7" s="134"/>
      <c r="D7" s="98"/>
    </row>
    <row r="8" spans="1:4" x14ac:dyDescent="0.45">
      <c r="A8" s="86"/>
      <c r="B8" s="83"/>
      <c r="C8" s="134"/>
      <c r="D8" s="98"/>
    </row>
    <row r="9" spans="1:4" x14ac:dyDescent="0.45">
      <c r="A9" s="86"/>
      <c r="B9" s="83"/>
      <c r="C9" s="134"/>
      <c r="D9" s="98"/>
    </row>
    <row r="10" spans="1:4" x14ac:dyDescent="0.45">
      <c r="A10" s="86"/>
      <c r="B10" s="83"/>
      <c r="C10" s="134"/>
      <c r="D10" s="98"/>
    </row>
    <row r="11" spans="1:4" x14ac:dyDescent="0.45">
      <c r="A11" s="86"/>
      <c r="B11" s="83"/>
      <c r="C11" s="134"/>
      <c r="D11" s="98"/>
    </row>
    <row r="12" spans="1:4" x14ac:dyDescent="0.45">
      <c r="A12" s="86"/>
      <c r="B12" s="83"/>
      <c r="C12" s="135"/>
      <c r="D12" s="98"/>
    </row>
    <row r="13" spans="1:4" x14ac:dyDescent="0.45">
      <c r="A13" s="82"/>
      <c r="B13" s="84"/>
      <c r="C13" s="134"/>
      <c r="D13" s="98"/>
    </row>
    <row r="14" spans="1:4" x14ac:dyDescent="0.45">
      <c r="A14" s="86"/>
      <c r="B14" s="83"/>
      <c r="C14" s="134"/>
      <c r="D14" s="98"/>
    </row>
    <row r="15" spans="1:4" x14ac:dyDescent="0.45">
      <c r="A15" s="86"/>
      <c r="B15" s="83"/>
      <c r="C15" s="134"/>
      <c r="D15" s="98"/>
    </row>
    <row r="16" spans="1:4" x14ac:dyDescent="0.45">
      <c r="A16" s="86"/>
      <c r="B16" s="83"/>
      <c r="C16" s="134"/>
      <c r="D16" s="98"/>
    </row>
    <row r="17" spans="1:4" ht="14.65" thickBot="1" x14ac:dyDescent="0.5">
      <c r="A17" s="127"/>
      <c r="B17" s="100"/>
      <c r="C17" s="136"/>
      <c r="D17" s="103"/>
    </row>
  </sheetData>
  <mergeCells count="1">
    <mergeCell ref="A1:D1"/>
  </mergeCells>
  <dataValidations count="1">
    <dataValidation type="list" allowBlank="1" showInputMessage="1" showErrorMessage="1" error="Please click on the dropdown list and select one of the options provided. " sqref="A3:A17" xr:uid="{26139E09-850B-414C-9900-FDE5F3E1FD17}">
      <formula1>CONVEYANCETYPE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2315-30A3-4A8B-8C06-0202B5EECE00}">
  <sheetPr codeName="Sheet7">
    <tabColor theme="1"/>
  </sheetPr>
  <dimension ref="A1:N49"/>
  <sheetViews>
    <sheetView showGridLines="0" zoomScaleNormal="100" workbookViewId="0">
      <selection activeCell="A2" sqref="A2"/>
    </sheetView>
  </sheetViews>
  <sheetFormatPr defaultColWidth="9.1328125" defaultRowHeight="13.15" x14ac:dyDescent="0.4"/>
  <cols>
    <col min="1" max="1" width="15.33203125" style="147" bestFit="1" customWidth="1"/>
    <col min="2" max="2" width="31.6640625" style="147" customWidth="1"/>
    <col min="3" max="3" width="25.53125" style="147" customWidth="1"/>
    <col min="4" max="4" width="18.1328125" style="147" customWidth="1"/>
    <col min="5" max="5" width="42.33203125" style="147" customWidth="1"/>
    <col min="6" max="6" width="24.6640625" style="147" bestFit="1" customWidth="1"/>
    <col min="7" max="7" width="8.33203125" style="147" bestFit="1" customWidth="1"/>
    <col min="8" max="8" width="21.86328125" style="147" bestFit="1" customWidth="1"/>
    <col min="9" max="9" width="36.46484375" style="147" bestFit="1" customWidth="1"/>
    <col min="10" max="10" width="45" style="147" bestFit="1" customWidth="1"/>
    <col min="11" max="11" width="12.53125" style="147" bestFit="1" customWidth="1"/>
    <col min="12" max="12" width="22.46484375" style="147" bestFit="1" customWidth="1"/>
    <col min="13" max="13" width="20.53125" style="147" customWidth="1"/>
    <col min="14" max="14" width="30.1328125" style="147" customWidth="1"/>
    <col min="15" max="16384" width="9.1328125" style="147"/>
  </cols>
  <sheetData>
    <row r="1" spans="1:14" s="140" customFormat="1" ht="29.25" customHeight="1" thickBot="1" x14ac:dyDescent="0.5">
      <c r="A1" s="137" t="s">
        <v>101</v>
      </c>
      <c r="B1" s="137" t="s">
        <v>102</v>
      </c>
      <c r="C1" s="137" t="s">
        <v>71</v>
      </c>
      <c r="D1" s="137" t="s">
        <v>69</v>
      </c>
      <c r="E1" s="137" t="s">
        <v>73</v>
      </c>
      <c r="F1" s="137" t="s">
        <v>103</v>
      </c>
      <c r="G1" s="137" t="s">
        <v>104</v>
      </c>
      <c r="H1" s="137" t="s">
        <v>105</v>
      </c>
      <c r="I1" s="137" t="s">
        <v>106</v>
      </c>
      <c r="J1" s="138" t="s">
        <v>107</v>
      </c>
      <c r="K1" s="137" t="s">
        <v>108</v>
      </c>
      <c r="L1" s="137" t="s">
        <v>62</v>
      </c>
      <c r="M1" s="139" t="s">
        <v>109</v>
      </c>
      <c r="N1" s="138" t="s">
        <v>43</v>
      </c>
    </row>
    <row r="2" spans="1:14" x14ac:dyDescent="0.4">
      <c r="A2" s="141" t="s">
        <v>110</v>
      </c>
      <c r="B2" s="142" t="s">
        <v>93</v>
      </c>
      <c r="C2" s="143" t="s">
        <v>111</v>
      </c>
      <c r="D2" s="142" t="s">
        <v>112</v>
      </c>
      <c r="E2" s="143" t="s">
        <v>113</v>
      </c>
      <c r="F2" s="143" t="s">
        <v>114</v>
      </c>
      <c r="G2" s="143" t="s">
        <v>115</v>
      </c>
      <c r="H2" s="143" t="s">
        <v>116</v>
      </c>
      <c r="I2" s="144" t="s">
        <v>117</v>
      </c>
      <c r="J2" s="145">
        <v>1.1000000000000001</v>
      </c>
      <c r="K2" s="145" t="s">
        <v>118</v>
      </c>
      <c r="L2" s="145" t="s">
        <v>119</v>
      </c>
      <c r="M2" s="142" t="s">
        <v>120</v>
      </c>
      <c r="N2" s="146" t="s">
        <v>250</v>
      </c>
    </row>
    <row r="3" spans="1:14" x14ac:dyDescent="0.4">
      <c r="A3" s="148" t="s">
        <v>121</v>
      </c>
      <c r="B3" s="149" t="s">
        <v>122</v>
      </c>
      <c r="C3" s="142" t="s">
        <v>123</v>
      </c>
      <c r="D3" s="142" t="s">
        <v>124</v>
      </c>
      <c r="E3" s="142" t="s">
        <v>125</v>
      </c>
      <c r="F3" s="142" t="s">
        <v>126</v>
      </c>
      <c r="G3" s="142" t="s">
        <v>127</v>
      </c>
      <c r="H3" s="142" t="s">
        <v>128</v>
      </c>
      <c r="I3" s="150" t="s">
        <v>129</v>
      </c>
      <c r="J3" s="146">
        <v>1.2</v>
      </c>
      <c r="K3" s="146" t="s">
        <v>130</v>
      </c>
      <c r="L3" s="145" t="s">
        <v>131</v>
      </c>
      <c r="M3" s="142" t="s">
        <v>132</v>
      </c>
      <c r="N3" s="146"/>
    </row>
    <row r="4" spans="1:14" x14ac:dyDescent="0.4">
      <c r="A4" s="142" t="s">
        <v>94</v>
      </c>
      <c r="B4" s="142"/>
      <c r="C4" s="142"/>
      <c r="D4" s="142" t="s">
        <v>95</v>
      </c>
      <c r="E4" s="142"/>
      <c r="F4" s="143" t="s">
        <v>133</v>
      </c>
      <c r="I4" s="146" t="s">
        <v>134</v>
      </c>
      <c r="J4" s="146">
        <v>1.3</v>
      </c>
      <c r="K4" s="151"/>
      <c r="L4" s="145" t="s">
        <v>135</v>
      </c>
      <c r="N4" s="146"/>
    </row>
    <row r="5" spans="1:14" x14ac:dyDescent="0.4">
      <c r="A5" s="142" t="s">
        <v>136</v>
      </c>
      <c r="B5" s="149"/>
      <c r="C5" s="142"/>
      <c r="D5" s="152"/>
      <c r="F5" s="143" t="s">
        <v>137</v>
      </c>
      <c r="I5" s="146" t="s">
        <v>138</v>
      </c>
      <c r="J5" s="146">
        <v>1.4</v>
      </c>
      <c r="K5" s="151"/>
      <c r="L5" s="145"/>
      <c r="N5" s="146"/>
    </row>
    <row r="6" spans="1:14" x14ac:dyDescent="0.4">
      <c r="A6" s="142"/>
      <c r="B6" s="142"/>
      <c r="C6" s="142"/>
      <c r="D6" s="152"/>
      <c r="F6" s="143" t="s">
        <v>139</v>
      </c>
      <c r="I6" s="146" t="s">
        <v>140</v>
      </c>
      <c r="J6" s="146">
        <v>1.5</v>
      </c>
      <c r="K6" s="151"/>
      <c r="L6" s="145"/>
      <c r="N6" s="146"/>
    </row>
    <row r="7" spans="1:14" x14ac:dyDescent="0.4">
      <c r="A7" s="142"/>
      <c r="C7" s="142"/>
      <c r="D7" s="152"/>
      <c r="F7" s="143" t="s">
        <v>141</v>
      </c>
      <c r="I7" s="146" t="s">
        <v>142</v>
      </c>
      <c r="J7" s="146">
        <v>1.6</v>
      </c>
      <c r="K7" s="151"/>
      <c r="L7" s="151"/>
      <c r="N7" s="146"/>
    </row>
    <row r="8" spans="1:14" x14ac:dyDescent="0.4">
      <c r="C8" s="142"/>
      <c r="D8" s="152"/>
      <c r="I8" s="146" t="s">
        <v>143</v>
      </c>
      <c r="J8" s="146">
        <v>2.1</v>
      </c>
      <c r="K8" s="151"/>
      <c r="L8" s="151"/>
      <c r="N8" s="146"/>
    </row>
    <row r="9" spans="1:14" x14ac:dyDescent="0.4">
      <c r="C9" s="142"/>
      <c r="D9" s="152"/>
      <c r="I9" s="146" t="s">
        <v>144</v>
      </c>
      <c r="J9" s="146">
        <v>2.2000000000000002</v>
      </c>
      <c r="K9" s="151"/>
      <c r="L9" s="151"/>
    </row>
    <row r="10" spans="1:14" x14ac:dyDescent="0.4">
      <c r="I10" s="146" t="s">
        <v>145</v>
      </c>
      <c r="J10" s="146">
        <v>2.2999999999999998</v>
      </c>
      <c r="K10" s="151"/>
      <c r="L10" s="151"/>
    </row>
    <row r="11" spans="1:14" x14ac:dyDescent="0.4">
      <c r="I11" s="146" t="s">
        <v>146</v>
      </c>
      <c r="J11" s="146">
        <v>3</v>
      </c>
    </row>
    <row r="12" spans="1:14" x14ac:dyDescent="0.4">
      <c r="I12" s="146" t="s">
        <v>147</v>
      </c>
      <c r="J12" s="146">
        <v>4.0999999999999996</v>
      </c>
    </row>
    <row r="13" spans="1:14" x14ac:dyDescent="0.4">
      <c r="I13" s="146" t="s">
        <v>148</v>
      </c>
      <c r="J13" s="146">
        <v>4.2</v>
      </c>
    </row>
    <row r="14" spans="1:14" x14ac:dyDescent="0.4">
      <c r="I14" s="146" t="s">
        <v>149</v>
      </c>
      <c r="J14" s="146">
        <v>4.3</v>
      </c>
    </row>
    <row r="15" spans="1:14" x14ac:dyDescent="0.4">
      <c r="I15" s="146" t="s">
        <v>150</v>
      </c>
      <c r="J15" s="146">
        <v>5.0999999999999996</v>
      </c>
    </row>
    <row r="16" spans="1:14" x14ac:dyDescent="0.4">
      <c r="I16" s="146" t="s">
        <v>151</v>
      </c>
      <c r="J16" s="146">
        <v>5.2</v>
      </c>
    </row>
    <row r="17" spans="9:10" x14ac:dyDescent="0.4">
      <c r="I17" s="146" t="s">
        <v>152</v>
      </c>
      <c r="J17" s="146">
        <v>6.1</v>
      </c>
    </row>
    <row r="18" spans="9:10" x14ac:dyDescent="0.4">
      <c r="I18" s="146" t="s">
        <v>153</v>
      </c>
      <c r="J18" s="146">
        <v>6.2</v>
      </c>
    </row>
    <row r="19" spans="9:10" x14ac:dyDescent="0.4">
      <c r="I19" s="146" t="s">
        <v>154</v>
      </c>
      <c r="J19" s="146">
        <v>7</v>
      </c>
    </row>
    <row r="20" spans="9:10" x14ac:dyDescent="0.4">
      <c r="I20" s="146" t="s">
        <v>155</v>
      </c>
      <c r="J20" s="146">
        <v>8</v>
      </c>
    </row>
    <row r="21" spans="9:10" x14ac:dyDescent="0.4">
      <c r="I21" s="146" t="s">
        <v>156</v>
      </c>
      <c r="J21" s="146">
        <v>9</v>
      </c>
    </row>
    <row r="22" spans="9:10" x14ac:dyDescent="0.4">
      <c r="I22" s="146" t="s">
        <v>157</v>
      </c>
    </row>
    <row r="23" spans="9:10" x14ac:dyDescent="0.4">
      <c r="I23" s="146" t="s">
        <v>158</v>
      </c>
    </row>
    <row r="24" spans="9:10" x14ac:dyDescent="0.4">
      <c r="I24" s="146" t="s">
        <v>159</v>
      </c>
    </row>
    <row r="25" spans="9:10" x14ac:dyDescent="0.4">
      <c r="I25" s="146" t="s">
        <v>160</v>
      </c>
    </row>
    <row r="26" spans="9:10" x14ac:dyDescent="0.4">
      <c r="I26" s="146" t="s">
        <v>161</v>
      </c>
    </row>
    <row r="27" spans="9:10" x14ac:dyDescent="0.4">
      <c r="I27" s="146" t="s">
        <v>162</v>
      </c>
    </row>
    <row r="28" spans="9:10" x14ac:dyDescent="0.4">
      <c r="I28" s="146" t="s">
        <v>163</v>
      </c>
    </row>
    <row r="29" spans="9:10" x14ac:dyDescent="0.4">
      <c r="I29" s="146" t="s">
        <v>164</v>
      </c>
    </row>
    <row r="30" spans="9:10" x14ac:dyDescent="0.4">
      <c r="I30" s="146" t="s">
        <v>165</v>
      </c>
    </row>
    <row r="31" spans="9:10" x14ac:dyDescent="0.4">
      <c r="I31" s="146" t="s">
        <v>166</v>
      </c>
    </row>
    <row r="32" spans="9:10" x14ac:dyDescent="0.4">
      <c r="I32" s="146" t="s">
        <v>167</v>
      </c>
    </row>
    <row r="33" spans="9:10" x14ac:dyDescent="0.4">
      <c r="I33" s="146" t="s">
        <v>168</v>
      </c>
    </row>
    <row r="34" spans="9:10" x14ac:dyDescent="0.4">
      <c r="I34" s="146" t="s">
        <v>169</v>
      </c>
    </row>
    <row r="35" spans="9:10" x14ac:dyDescent="0.4">
      <c r="I35" s="146" t="s">
        <v>170</v>
      </c>
    </row>
    <row r="36" spans="9:10" x14ac:dyDescent="0.4">
      <c r="I36" s="146" t="s">
        <v>171</v>
      </c>
    </row>
    <row r="37" spans="9:10" x14ac:dyDescent="0.4">
      <c r="I37" s="146" t="s">
        <v>172</v>
      </c>
    </row>
    <row r="38" spans="9:10" x14ac:dyDescent="0.4">
      <c r="I38" s="146" t="s">
        <v>173</v>
      </c>
    </row>
    <row r="39" spans="9:10" x14ac:dyDescent="0.4">
      <c r="I39" s="146" t="s">
        <v>174</v>
      </c>
    </row>
    <row r="40" spans="9:10" x14ac:dyDescent="0.4">
      <c r="I40" s="146" t="s">
        <v>175</v>
      </c>
    </row>
    <row r="41" spans="9:10" x14ac:dyDescent="0.4">
      <c r="I41" s="146" t="s">
        <v>176</v>
      </c>
      <c r="J41" s="145" t="s">
        <v>177</v>
      </c>
    </row>
    <row r="42" spans="9:10" x14ac:dyDescent="0.4">
      <c r="J42" s="146" t="s">
        <v>178</v>
      </c>
    </row>
    <row r="43" spans="9:10" x14ac:dyDescent="0.4">
      <c r="J43" s="146" t="s">
        <v>179</v>
      </c>
    </row>
    <row r="44" spans="9:10" x14ac:dyDescent="0.4">
      <c r="J44" s="146" t="s">
        <v>180</v>
      </c>
    </row>
    <row r="45" spans="9:10" x14ac:dyDescent="0.4">
      <c r="J45" s="146" t="s">
        <v>181</v>
      </c>
    </row>
    <row r="46" spans="9:10" x14ac:dyDescent="0.4">
      <c r="J46" s="146" t="s">
        <v>182</v>
      </c>
    </row>
    <row r="47" spans="9:10" x14ac:dyDescent="0.4">
      <c r="J47" s="146" t="s">
        <v>183</v>
      </c>
    </row>
    <row r="48" spans="9:10" x14ac:dyDescent="0.4">
      <c r="J48" s="146" t="s">
        <v>184</v>
      </c>
    </row>
    <row r="49" spans="10:10" x14ac:dyDescent="0.4">
      <c r="J49" s="146" t="s">
        <v>185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SRF</vt:lpstr>
      <vt:lpstr>Shipping Order Form</vt:lpstr>
      <vt:lpstr>Additional Parts</vt:lpstr>
      <vt:lpstr>Additional Packages</vt:lpstr>
      <vt:lpstr>BOL</vt:lpstr>
      <vt:lpstr>Additional Containers</vt:lpstr>
      <vt:lpstr>Data Sheet</vt:lpstr>
      <vt:lpstr>AIR_REASON_CODE</vt:lpstr>
      <vt:lpstr>ContainmentType</vt:lpstr>
      <vt:lpstr>SRF!Print_Area</vt:lpstr>
      <vt:lpstr>Requestor_customer</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Krumwiede, Michael</dc:creator>
  <cp:lastModifiedBy>Krumwiede, Michael</cp:lastModifiedBy>
  <cp:lastPrinted>2025-06-18T17:08:54Z</cp:lastPrinted>
  <dcterms:created xsi:type="dcterms:W3CDTF">2022-09-26T20:08:28Z</dcterms:created>
  <dcterms:modified xsi:type="dcterms:W3CDTF">2025-08-18T18:51:04Z</dcterms:modified>
</cp:coreProperties>
</file>